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575\Desktop\營養餐飲\115年經費核定\相關表單(公告)\"/>
    </mc:Choice>
  </mc:AlternateContent>
  <xr:revisionPtr revIDLastSave="0" documentId="8_{F661EFDA-A70D-46A3-96EF-0D22424D2958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專職人員服務費印領清冊(空白)" sheetId="27" r:id="rId1"/>
    <sheet name="專職人員服務費印領清冊(範例)  " sheetId="26" r:id="rId2"/>
  </sheets>
  <definedNames>
    <definedName name="_xlnm.Print_Area" localSheetId="0">'專職人員服務費印領清冊(空白)'!$A$1:$T$38</definedName>
    <definedName name="_xlnm.Print_Area" localSheetId="1">'專職人員服務費印領清冊(範例)  '!$A$1:$T$38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27" l="1"/>
  <c r="H8" i="27"/>
  <c r="G8" i="27"/>
  <c r="R8" i="27"/>
  <c r="Q34" i="27" l="1"/>
  <c r="N34" i="27"/>
  <c r="M34" i="27"/>
  <c r="L34" i="27"/>
  <c r="J34" i="27"/>
  <c r="E34" i="27"/>
  <c r="G32" i="27"/>
  <c r="I30" i="27"/>
  <c r="I32" i="27" s="1"/>
  <c r="G30" i="27"/>
  <c r="R30" i="27" s="1"/>
  <c r="I28" i="27"/>
  <c r="G28" i="27"/>
  <c r="R28" i="27" s="1"/>
  <c r="I26" i="27"/>
  <c r="G26" i="27"/>
  <c r="I24" i="27"/>
  <c r="G22" i="27"/>
  <c r="I20" i="27"/>
  <c r="G20" i="27"/>
  <c r="R20" i="27" s="1"/>
  <c r="I18" i="27"/>
  <c r="G18" i="27"/>
  <c r="H18" i="27" s="1"/>
  <c r="I16" i="27"/>
  <c r="G16" i="27"/>
  <c r="R16" i="27" s="1"/>
  <c r="I14" i="27"/>
  <c r="G14" i="27"/>
  <c r="H14" i="27" s="1"/>
  <c r="F34" i="27"/>
  <c r="I10" i="27"/>
  <c r="G10" i="27"/>
  <c r="R10" i="27" s="1"/>
  <c r="P34" i="27"/>
  <c r="O34" i="27"/>
  <c r="K34" i="27"/>
  <c r="D34" i="27"/>
  <c r="P8" i="26"/>
  <c r="O8" i="26"/>
  <c r="K8" i="26"/>
  <c r="K30" i="26"/>
  <c r="K28" i="26"/>
  <c r="K26" i="26"/>
  <c r="K24" i="26"/>
  <c r="K22" i="26"/>
  <c r="K20" i="26"/>
  <c r="K18" i="26"/>
  <c r="K16" i="26"/>
  <c r="K14" i="26"/>
  <c r="K12" i="26"/>
  <c r="K10" i="26"/>
  <c r="I10" i="26"/>
  <c r="I14" i="26"/>
  <c r="I16" i="26"/>
  <c r="I18" i="26"/>
  <c r="I20" i="26"/>
  <c r="I26" i="26"/>
  <c r="I28" i="26"/>
  <c r="I30" i="26"/>
  <c r="D8" i="26"/>
  <c r="I8" i="26" s="1"/>
  <c r="F12" i="26"/>
  <c r="I12" i="26" s="1"/>
  <c r="F24" i="26"/>
  <c r="I24" i="26" s="1"/>
  <c r="F22" i="26"/>
  <c r="I22" i="26" s="1"/>
  <c r="H10" i="27" l="1"/>
  <c r="H20" i="27"/>
  <c r="H16" i="27"/>
  <c r="H30" i="27"/>
  <c r="H26" i="27"/>
  <c r="H32" i="27"/>
  <c r="R22" i="27"/>
  <c r="R18" i="27"/>
  <c r="H28" i="27"/>
  <c r="R32" i="27"/>
  <c r="G12" i="27"/>
  <c r="I22" i="27"/>
  <c r="H22" i="27" s="1"/>
  <c r="G24" i="27"/>
  <c r="R14" i="27"/>
  <c r="R26" i="27"/>
  <c r="I12" i="27"/>
  <c r="I34" i="27" s="1"/>
  <c r="G24" i="26"/>
  <c r="R24" i="26" s="1"/>
  <c r="G22" i="26"/>
  <c r="R22" i="26" s="1"/>
  <c r="G30" i="26"/>
  <c r="R30" i="26" s="1"/>
  <c r="G18" i="26"/>
  <c r="R18" i="26" s="1"/>
  <c r="G16" i="26"/>
  <c r="R16" i="26" s="1"/>
  <c r="G14" i="26"/>
  <c r="R14" i="26" s="1"/>
  <c r="G20" i="26"/>
  <c r="R20" i="26" s="1"/>
  <c r="G32" i="26"/>
  <c r="R32" i="26" s="1"/>
  <c r="G28" i="26"/>
  <c r="G26" i="26"/>
  <c r="G12" i="26"/>
  <c r="R12" i="26" s="1"/>
  <c r="G10" i="26"/>
  <c r="R10" i="26" s="1"/>
  <c r="G8" i="26"/>
  <c r="H8" i="26" s="1"/>
  <c r="Q34" i="26"/>
  <c r="P34" i="26"/>
  <c r="O34" i="26"/>
  <c r="E34" i="26"/>
  <c r="J34" i="26"/>
  <c r="K34" i="26"/>
  <c r="L34" i="26"/>
  <c r="M34" i="26"/>
  <c r="N34" i="26"/>
  <c r="D34" i="26"/>
  <c r="H24" i="27" l="1"/>
  <c r="R24" i="27"/>
  <c r="H12" i="27"/>
  <c r="H34" i="27" s="1"/>
  <c r="R12" i="27"/>
  <c r="G34" i="27"/>
  <c r="R8" i="26"/>
  <c r="R28" i="26"/>
  <c r="R26" i="26"/>
  <c r="G34" i="26"/>
  <c r="F34" i="26"/>
  <c r="R34" i="27" l="1"/>
  <c r="R34" i="26"/>
  <c r="H10" i="26" l="1"/>
  <c r="H16" i="26"/>
  <c r="H14" i="26"/>
  <c r="H26" i="26"/>
  <c r="H22" i="26"/>
  <c r="H18" i="26"/>
  <c r="H20" i="26"/>
  <c r="H28" i="26"/>
  <c r="H24" i="26"/>
  <c r="H30" i="26"/>
  <c r="I32" i="26"/>
  <c r="H32" i="26" s="1"/>
  <c r="H12" i="26"/>
  <c r="H34" i="26" l="1"/>
  <c r="I34" i="26"/>
</calcChain>
</file>

<file path=xl/sharedStrings.xml><?xml version="1.0" encoding="utf-8"?>
<sst xmlns="http://schemas.openxmlformats.org/spreadsheetml/2006/main" count="129" uniqueCount="41">
  <si>
    <t xml:space="preserve">會計   </t>
  </si>
  <si>
    <t>姓名</t>
    <phoneticPr fontId="1" type="noConversion"/>
  </si>
  <si>
    <t>職稱</t>
    <phoneticPr fontId="1" type="noConversion"/>
  </si>
  <si>
    <t>申請月份</t>
    <phoneticPr fontId="1" type="noConversion"/>
  </si>
  <si>
    <t>備註</t>
    <phoneticPr fontId="1" type="noConversion"/>
  </si>
  <si>
    <t>簽章</t>
    <phoneticPr fontId="1" type="noConversion"/>
  </si>
  <si>
    <t>身分證字號</t>
    <phoneticPr fontId="1" type="noConversion"/>
  </si>
  <si>
    <t>製表人</t>
    <phoneticPr fontId="1" type="noConversion"/>
  </si>
  <si>
    <t xml:space="preserve"> 單位主管</t>
    <phoneticPr fontId="1" type="noConversion"/>
  </si>
  <si>
    <t>雇主應負擔之勞健保及提繳勞工退休金費用</t>
    <phoneticPr fontId="1" type="noConversion"/>
  </si>
  <si>
    <t>合     計</t>
    <phoneticPr fontId="1" type="noConversion"/>
  </si>
  <si>
    <t>代扣勞工自付勞健保、所得稅等</t>
    <phoneticPr fontId="1" type="noConversion"/>
  </si>
  <si>
    <t>自籌</t>
    <phoneticPr fontId="1" type="noConversion"/>
  </si>
  <si>
    <t>補助</t>
    <phoneticPr fontId="1" type="noConversion"/>
  </si>
  <si>
    <t>林OO</t>
  </si>
  <si>
    <t>B120000000</t>
    <phoneticPr fontId="6" type="noConversion"/>
  </si>
  <si>
    <t>年終獎金</t>
    <phoneticPr fontId="6" type="noConversion"/>
  </si>
  <si>
    <t>事假10H</t>
    <phoneticPr fontId="6" type="noConversion"/>
  </si>
  <si>
    <t>事假16H</t>
    <phoneticPr fontId="6" type="noConversion"/>
  </si>
  <si>
    <t>事假24H</t>
    <phoneticPr fontId="6" type="noConversion"/>
  </si>
  <si>
    <t>社工員</t>
  </si>
  <si>
    <t>年終獎金=38898*1.5</t>
    <phoneticPr fontId="6" type="noConversion"/>
  </si>
  <si>
    <t>級距40,100元
1/20到職</t>
    <phoneticPr fontId="10" type="noConversion"/>
  </si>
  <si>
    <r>
      <t xml:space="preserve">臺中市政府衛生局 </t>
    </r>
    <r>
      <rPr>
        <b/>
        <sz val="14"/>
        <color rgb="FFFF0000"/>
        <rFont val="標楷體"/>
        <family val="4"/>
        <charset val="136"/>
      </rPr>
      <t>115年長期照顧十年3.0整合型計畫-營養餐飲服務</t>
    </r>
    <r>
      <rPr>
        <b/>
        <sz val="14"/>
        <rFont val="標楷體"/>
        <family val="4"/>
        <charset val="136"/>
      </rPr>
      <t xml:space="preserve">  </t>
    </r>
    <phoneticPr fontId="1" type="noConversion"/>
  </si>
  <si>
    <r>
      <rPr>
        <b/>
        <sz val="14"/>
        <color rgb="FFFF0000"/>
        <rFont val="標楷體"/>
        <family val="4"/>
        <charset val="136"/>
      </rPr>
      <t>專職人員服務費</t>
    </r>
    <r>
      <rPr>
        <b/>
        <sz val="14"/>
        <rFont val="標楷體"/>
        <family val="4"/>
        <charset val="136"/>
      </rPr>
      <t xml:space="preserve">印領清冊  </t>
    </r>
    <phoneticPr fontId="1" type="noConversion"/>
  </si>
  <si>
    <r>
      <t xml:space="preserve">受補助單位：          </t>
    </r>
    <r>
      <rPr>
        <b/>
        <sz val="14"/>
        <color rgb="FFC00000"/>
        <rFont val="標楷體"/>
        <family val="4"/>
        <charset val="136"/>
      </rPr>
      <t xml:space="preserve">                </t>
    </r>
    <r>
      <rPr>
        <sz val="14"/>
        <rFont val="標楷體"/>
        <family val="4"/>
        <charset val="136"/>
      </rPr>
      <t xml:space="preserve">             </t>
    </r>
    <phoneticPr fontId="1" type="noConversion"/>
  </si>
  <si>
    <r>
      <t xml:space="preserve">民國 </t>
    </r>
    <r>
      <rPr>
        <b/>
        <sz val="14"/>
        <color rgb="FFC00000"/>
        <rFont val="標楷體"/>
        <family val="4"/>
        <charset val="136"/>
      </rPr>
      <t>115</t>
    </r>
    <r>
      <rPr>
        <sz val="14"/>
        <color rgb="FFC00000"/>
        <rFont val="標楷體"/>
        <family val="4"/>
        <charset val="136"/>
      </rPr>
      <t xml:space="preserve"> </t>
    </r>
    <r>
      <rPr>
        <sz val="14"/>
        <rFont val="標楷體"/>
        <family val="4"/>
        <charset val="136"/>
      </rPr>
      <t xml:space="preserve">年 </t>
    </r>
    <r>
      <rPr>
        <b/>
        <sz val="14"/>
        <color rgb="FFC00000"/>
        <rFont val="標楷體"/>
        <family val="4"/>
        <charset val="136"/>
      </rPr>
      <t>1</t>
    </r>
    <r>
      <rPr>
        <sz val="14"/>
        <rFont val="標楷體"/>
        <family val="4"/>
        <charset val="136"/>
      </rPr>
      <t xml:space="preserve"> 月 </t>
    </r>
    <r>
      <rPr>
        <b/>
        <sz val="14"/>
        <color rgb="FFC00000"/>
        <rFont val="標楷體"/>
        <family val="4"/>
        <charset val="136"/>
      </rPr>
      <t>1</t>
    </r>
    <r>
      <rPr>
        <sz val="14"/>
        <rFont val="標楷體"/>
        <family val="4"/>
        <charset val="136"/>
      </rPr>
      <t xml:space="preserve"> 日至 </t>
    </r>
    <r>
      <rPr>
        <b/>
        <sz val="14"/>
        <color rgb="FFC00000"/>
        <rFont val="標楷體"/>
        <family val="4"/>
        <charset val="136"/>
      </rPr>
      <t>115</t>
    </r>
    <r>
      <rPr>
        <sz val="14"/>
        <rFont val="標楷體"/>
        <family val="4"/>
        <charset val="136"/>
      </rPr>
      <t xml:space="preserve"> 年 </t>
    </r>
    <r>
      <rPr>
        <b/>
        <sz val="14"/>
        <color rgb="FFC00000"/>
        <rFont val="標楷體"/>
        <family val="4"/>
        <charset val="136"/>
      </rPr>
      <t>12</t>
    </r>
    <r>
      <rPr>
        <sz val="14"/>
        <rFont val="標楷體"/>
        <family val="4"/>
        <charset val="136"/>
      </rPr>
      <t xml:space="preserve"> 月 </t>
    </r>
    <r>
      <rPr>
        <b/>
        <sz val="14"/>
        <color rgb="FFC00000"/>
        <rFont val="標楷體"/>
        <family val="4"/>
        <charset val="136"/>
      </rPr>
      <t>31</t>
    </r>
    <r>
      <rPr>
        <sz val="14"/>
        <rFont val="標楷體"/>
        <family val="4"/>
        <charset val="136"/>
      </rPr>
      <t xml:space="preserve"> 日止</t>
    </r>
    <phoneticPr fontId="1" type="noConversion"/>
  </si>
  <si>
    <r>
      <t>健保</t>
    </r>
    <r>
      <rPr>
        <sz val="10"/>
        <color rgb="FF0000FF"/>
        <rFont val="標楷體"/>
        <family val="4"/>
        <charset val="136"/>
      </rPr>
      <t>(K)</t>
    </r>
    <phoneticPr fontId="1" type="noConversion"/>
  </si>
  <si>
    <r>
      <t>勞保</t>
    </r>
    <r>
      <rPr>
        <sz val="10"/>
        <color rgb="FF0000FF"/>
        <rFont val="標楷體"/>
        <family val="4"/>
        <charset val="136"/>
      </rPr>
      <t>(J)</t>
    </r>
    <phoneticPr fontId="1" type="noConversion"/>
  </si>
  <si>
    <r>
      <t xml:space="preserve">應領金額
</t>
    </r>
    <r>
      <rPr>
        <sz val="9"/>
        <rFont val="標楷體"/>
        <family val="4"/>
        <charset val="136"/>
      </rPr>
      <t>(</t>
    </r>
    <r>
      <rPr>
        <sz val="9"/>
        <color rgb="FF0000FF"/>
        <rFont val="標楷體"/>
        <family val="4"/>
        <charset val="136"/>
      </rPr>
      <t>D)=(A)+(B)+(C)</t>
    </r>
    <phoneticPr fontId="1" type="noConversion"/>
  </si>
  <si>
    <r>
      <t xml:space="preserve">自籌金額
</t>
    </r>
    <r>
      <rPr>
        <sz val="9"/>
        <rFont val="標楷體"/>
        <family val="4"/>
        <charset val="136"/>
      </rPr>
      <t>(</t>
    </r>
    <r>
      <rPr>
        <sz val="9"/>
        <color rgb="FF0000FF"/>
        <rFont val="標楷體"/>
        <family val="4"/>
        <charset val="136"/>
      </rPr>
      <t>E)=(D)-(F)</t>
    </r>
    <phoneticPr fontId="1" type="noConversion"/>
  </si>
  <si>
    <r>
      <t xml:space="preserve">薪資減項
（病事假扣薪）
</t>
    </r>
    <r>
      <rPr>
        <sz val="9"/>
        <color rgb="FF0000FF"/>
        <rFont val="標楷體"/>
        <family val="4"/>
        <charset val="136"/>
      </rPr>
      <t>(C)</t>
    </r>
    <phoneticPr fontId="1" type="noConversion"/>
  </si>
  <si>
    <r>
      <t xml:space="preserve">薪資加項
(業務獎金)
</t>
    </r>
    <r>
      <rPr>
        <sz val="9"/>
        <color rgb="FF0000FF"/>
        <rFont val="標楷體"/>
        <family val="4"/>
        <charset val="136"/>
      </rPr>
      <t>(B)</t>
    </r>
    <phoneticPr fontId="1" type="noConversion"/>
  </si>
  <si>
    <r>
      <t xml:space="preserve">薪資
</t>
    </r>
    <r>
      <rPr>
        <sz val="9"/>
        <rFont val="標楷體"/>
        <family val="4"/>
        <charset val="136"/>
      </rPr>
      <t>(</t>
    </r>
    <r>
      <rPr>
        <sz val="9"/>
        <color rgb="FF0000FF"/>
        <rFont val="標楷體"/>
        <family val="4"/>
        <charset val="136"/>
      </rPr>
      <t>A)</t>
    </r>
    <phoneticPr fontId="1" type="noConversion"/>
  </si>
  <si>
    <r>
      <t xml:space="preserve">補助金額
</t>
    </r>
    <r>
      <rPr>
        <sz val="9"/>
        <color rgb="FF0000FF"/>
        <rFont val="標楷體"/>
        <family val="4"/>
        <charset val="136"/>
      </rPr>
      <t>(F)=(A)+(C)</t>
    </r>
    <phoneticPr fontId="1" type="noConversion"/>
  </si>
  <si>
    <r>
      <t>勞保</t>
    </r>
    <r>
      <rPr>
        <sz val="10"/>
        <color rgb="FF0000FF"/>
        <rFont val="標楷體"/>
        <family val="4"/>
        <charset val="136"/>
      </rPr>
      <t>(G)</t>
    </r>
    <phoneticPr fontId="1" type="noConversion"/>
  </si>
  <si>
    <r>
      <t>健保</t>
    </r>
    <r>
      <rPr>
        <sz val="10"/>
        <color rgb="FF0000FF"/>
        <rFont val="標楷體"/>
        <family val="4"/>
        <charset val="136"/>
      </rPr>
      <t>(H)</t>
    </r>
    <phoneticPr fontId="1" type="noConversion"/>
  </si>
  <si>
    <r>
      <t>勞保退休金</t>
    </r>
    <r>
      <rPr>
        <sz val="10"/>
        <color rgb="FF0000FF"/>
        <rFont val="標楷體"/>
        <family val="4"/>
        <charset val="136"/>
      </rPr>
      <t>(I)</t>
    </r>
    <phoneticPr fontId="1" type="noConversion"/>
  </si>
  <si>
    <r>
      <t xml:space="preserve">實領
淨額
</t>
    </r>
    <r>
      <rPr>
        <sz val="9"/>
        <color rgb="FF0000FF"/>
        <rFont val="標楷體"/>
        <family val="4"/>
        <charset val="136"/>
      </rPr>
      <t>(L)=(D)+(J)+(K)</t>
    </r>
    <phoneticPr fontId="1" type="noConversion"/>
  </si>
  <si>
    <r>
      <t>受補助單位：</t>
    </r>
    <r>
      <rPr>
        <sz val="14"/>
        <color rgb="FFFF0000"/>
        <rFont val="標楷體"/>
        <family val="4"/>
        <charset val="136"/>
      </rPr>
      <t xml:space="preserve">ＯＯＯ基金會     </t>
    </r>
    <r>
      <rPr>
        <sz val="14"/>
        <rFont val="標楷體"/>
        <family val="4"/>
        <charset val="136"/>
      </rPr>
      <t xml:space="preserve">     </t>
    </r>
    <r>
      <rPr>
        <b/>
        <sz val="14"/>
        <color rgb="FFC00000"/>
        <rFont val="標楷體"/>
        <family val="4"/>
        <charset val="136"/>
      </rPr>
      <t xml:space="preserve">          </t>
    </r>
    <phoneticPr fontId="1" type="noConversion"/>
  </si>
  <si>
    <r>
      <t>＊本項經費由「衛生福利」在補助額度範圍內全額補助</t>
    </r>
    <r>
      <rPr>
        <sz val="8"/>
        <rFont val="新細明體"/>
        <family val="1"/>
        <charset val="136"/>
      </rPr>
      <t>。</t>
    </r>
    <r>
      <rPr>
        <sz val="8"/>
        <rFont val="標楷體"/>
        <family val="4"/>
        <charset val="136"/>
      </rPr>
      <t xml:space="preserve">
＊薪資：係指當月實領薪資+個人負擔勞保、健保、勞退等扣除額。
＊申請單位應依規定為申報補助人員辦理符合其薪資級距之勞保、健保與勞退金，且不得要求其回捐薪資。                   
＊申請單位每月未依規定為申報補助之專業人員投保勞工保險、全民健康保險及提撥勞工退休準備金者，不予補助。
＊</t>
    </r>
    <r>
      <rPr>
        <sz val="8"/>
        <color rgb="FFFF0000"/>
        <rFont val="標楷體"/>
        <family val="4"/>
        <charset val="136"/>
      </rPr>
      <t>申請年終獎金應載明計算方式。</t>
    </r>
    <r>
      <rPr>
        <sz val="8"/>
        <rFont val="標楷體"/>
        <family val="4"/>
        <charset val="136"/>
      </rPr>
      <t xml:space="preserve">
＊</t>
    </r>
    <r>
      <rPr>
        <sz val="8"/>
        <color rgb="FFFF0000"/>
        <rFont val="標楷體"/>
        <family val="4"/>
        <charset val="136"/>
      </rPr>
      <t>所得扣繳憑單或扣繳切結書，由受獎助單位自行依稅法相關規定辦理</t>
    </r>
    <r>
      <rPr>
        <sz val="8"/>
        <rFont val="標楷體"/>
        <family val="4"/>
        <charset val="136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</si>
</sst>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0"/>
      <name val="標楷體"/>
      <family val="4"/>
      <charset val="136"/>
    </font>
    <font>
      <sz val="9"/>
      <name val="新細明體"/>
      <family val="1"/>
      <charset val="136"/>
      <scheme val="minor"/>
    </font>
    <font>
      <sz val="8"/>
      <name val="標楷體"/>
      <family val="4"/>
      <charset val="136"/>
    </font>
    <font>
      <sz val="8"/>
      <name val="新細明體"/>
      <family val="1"/>
      <charset val="136"/>
    </font>
    <font>
      <sz val="8"/>
      <color rgb="FFFF0000"/>
      <name val="標楷體"/>
      <family val="4"/>
      <charset val="136"/>
    </font>
    <font>
      <sz val="8"/>
      <name val="新細明體"/>
      <family val="1"/>
      <charset val="136"/>
      <scheme val="minor"/>
    </font>
    <font>
      <sz val="12"/>
      <color rgb="FFC00000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sz val="8"/>
      <color rgb="FFC00000"/>
      <name val="標楷體"/>
      <family val="4"/>
      <charset val="136"/>
    </font>
    <font>
      <b/>
      <sz val="12"/>
      <color rgb="FFC00000"/>
      <name val="新細明體"/>
      <family val="1"/>
      <charset val="136"/>
    </font>
    <font>
      <sz val="14"/>
      <color rgb="FFC00000"/>
      <name val="標楷體"/>
      <family val="4"/>
      <charset val="136"/>
    </font>
    <font>
      <b/>
      <sz val="14"/>
      <color rgb="FFC0000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0"/>
      <color rgb="FF0000FF"/>
      <name val="標楷體"/>
      <family val="4"/>
      <charset val="136"/>
    </font>
    <font>
      <sz val="14"/>
      <color rgb="FFFF0000"/>
      <name val="標楷體"/>
      <family val="4"/>
      <charset val="136"/>
    </font>
    <font>
      <sz val="9"/>
      <name val="標楷體"/>
      <family val="4"/>
      <charset val="136"/>
    </font>
    <font>
      <sz val="9"/>
      <color rgb="FF0000FF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>
      <alignment vertical="center"/>
    </xf>
    <xf numFmtId="0" fontId="5" fillId="3" borderId="0" xfId="0" applyFont="1" applyFill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176" fontId="16" fillId="3" borderId="1" xfId="0" applyNumberFormat="1" applyFont="1" applyFill="1" applyBorder="1" applyAlignment="1">
      <alignment horizontal="right" vertical="center"/>
    </xf>
    <xf numFmtId="177" fontId="16" fillId="3" borderId="1" xfId="0" applyNumberFormat="1" applyFont="1" applyFill="1" applyBorder="1" applyAlignment="1">
      <alignment horizontal="right" vertical="center"/>
    </xf>
    <xf numFmtId="176" fontId="16" fillId="3" borderId="3" xfId="0" applyNumberFormat="1" applyFont="1" applyFill="1" applyBorder="1" applyAlignment="1">
      <alignment horizontal="right" vertical="center"/>
    </xf>
    <xf numFmtId="176" fontId="16" fillId="3" borderId="14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 vertical="center"/>
    </xf>
    <xf numFmtId="177" fontId="16" fillId="3" borderId="21" xfId="0" applyNumberFormat="1" applyFont="1" applyFill="1" applyBorder="1" applyAlignment="1">
      <alignment horizontal="right" vertical="center"/>
    </xf>
    <xf numFmtId="177" fontId="16" fillId="3" borderId="19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8" fillId="3" borderId="1" xfId="0" applyFont="1" applyFill="1" applyBorder="1">
      <alignment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177" fontId="16" fillId="3" borderId="19" xfId="0" applyNumberFormat="1" applyFont="1" applyFill="1" applyBorder="1">
      <alignment vertical="center"/>
    </xf>
    <xf numFmtId="177" fontId="16" fillId="3" borderId="1" xfId="0" applyNumberFormat="1" applyFont="1" applyFill="1" applyBorder="1">
      <alignment vertical="center"/>
    </xf>
    <xf numFmtId="177" fontId="16" fillId="3" borderId="15" xfId="0" applyNumberFormat="1" applyFont="1" applyFill="1" applyBorder="1">
      <alignment vertical="center"/>
    </xf>
    <xf numFmtId="177" fontId="16" fillId="3" borderId="3" xfId="0" applyNumberFormat="1" applyFont="1" applyFill="1" applyBorder="1">
      <alignment vertical="center"/>
    </xf>
    <xf numFmtId="177" fontId="16" fillId="3" borderId="1" xfId="0" applyNumberFormat="1" applyFont="1" applyFill="1" applyBorder="1" applyAlignment="1">
      <alignment vertical="center" wrapText="1"/>
    </xf>
    <xf numFmtId="177" fontId="16" fillId="3" borderId="20" xfId="0" applyNumberFormat="1" applyFont="1" applyFill="1" applyBorder="1">
      <alignment vertical="center"/>
    </xf>
    <xf numFmtId="177" fontId="16" fillId="3" borderId="2" xfId="0" applyNumberFormat="1" applyFont="1" applyFill="1" applyBorder="1">
      <alignment vertical="center"/>
    </xf>
    <xf numFmtId="177" fontId="16" fillId="3" borderId="14" xfId="0" applyNumberFormat="1" applyFont="1" applyFill="1" applyBorder="1" applyAlignment="1">
      <alignment vertical="center" wrapText="1"/>
    </xf>
    <xf numFmtId="177" fontId="16" fillId="3" borderId="13" xfId="0" applyNumberFormat="1" applyFont="1" applyFill="1" applyBorder="1" applyAlignment="1">
      <alignment vertical="center" wrapText="1"/>
    </xf>
    <xf numFmtId="177" fontId="16" fillId="3" borderId="6" xfId="0" applyNumberFormat="1" applyFont="1" applyFill="1" applyBorder="1" applyAlignment="1">
      <alignment horizontal="center" vertical="center"/>
    </xf>
    <xf numFmtId="177" fontId="16" fillId="3" borderId="7" xfId="0" applyNumberFormat="1" applyFont="1" applyFill="1" applyBorder="1" applyAlignment="1">
      <alignment horizontal="center" vertical="center"/>
    </xf>
    <xf numFmtId="177" fontId="17" fillId="3" borderId="12" xfId="0" applyNumberFormat="1" applyFont="1" applyFill="1" applyBorder="1" applyAlignment="1">
      <alignment horizontal="left" vertical="center" wrapText="1"/>
    </xf>
    <xf numFmtId="177" fontId="17" fillId="3" borderId="13" xfId="0" applyNumberFormat="1" applyFont="1" applyFill="1" applyBorder="1" applyAlignment="1">
      <alignment horizontal="left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/>
    </xf>
    <xf numFmtId="177" fontId="16" fillId="3" borderId="21" xfId="0" applyNumberFormat="1" applyFont="1" applyFill="1" applyBorder="1">
      <alignment vertical="center"/>
    </xf>
    <xf numFmtId="177" fontId="16" fillId="3" borderId="18" xfId="0" applyNumberFormat="1" applyFont="1" applyFill="1" applyBorder="1">
      <alignment vertical="center"/>
    </xf>
    <xf numFmtId="177" fontId="16" fillId="3" borderId="5" xfId="0" applyNumberFormat="1" applyFont="1" applyFill="1" applyBorder="1">
      <alignment vertical="center"/>
    </xf>
    <xf numFmtId="177" fontId="16" fillId="3" borderId="4" xfId="0" applyNumberFormat="1" applyFont="1" applyFill="1" applyBorder="1">
      <alignment vertical="center"/>
    </xf>
    <xf numFmtId="177" fontId="16" fillId="3" borderId="11" xfId="0" applyNumberFormat="1" applyFont="1" applyFill="1" applyBorder="1" applyAlignment="1">
      <alignment horizontal="center" vertical="center"/>
    </xf>
    <xf numFmtId="177" fontId="16" fillId="3" borderId="9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vertical="center" wrapText="1"/>
    </xf>
    <xf numFmtId="177" fontId="16" fillId="3" borderId="4" xfId="0" applyNumberFormat="1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5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</cellStyles>
  <dxfs count="0"/>
  <tableStyles count="0" defaultTableStyle="TableStyleMedium9" defaultPivotStyle="PivotStyleLight16"/>
  <colors>
    <mruColors>
      <color rgb="FF0000FF"/>
      <color rgb="FFCCFFFF"/>
      <color rgb="FFCC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335280</xdr:colOff>
      <xdr:row>35</xdr:row>
      <xdr:rowOff>7620</xdr:rowOff>
    </xdr:from>
    <xdr:to>
      <xdr:col>16</xdr:col>
      <xdr:colOff>335280</xdr:colOff>
      <xdr:row>36</xdr:row>
      <xdr:rowOff>91440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D45DA34-BC80-4D40-BA47-B44966C4CF5F}"/>
            </a:ext>
          </a:extLst>
        </xdr:cNvPr>
        <xdr:cNvSpPr txBox="1">
          <a:spLocks noChangeArrowheads="1"/>
        </xdr:cNvSpPr>
      </xdr:nvSpPr>
      <xdr:spPr bwMode="auto">
        <a:xfrm>
          <a:off x="9765030" y="7903845"/>
          <a:ext cx="2000250" cy="1245870"/>
        </a:xfrm>
        <a:prstGeom prst="rect">
          <a:avLst/>
        </a:prstGeom>
        <a:solidFill>
          <a:srgbClr val="FFFFFF"/>
        </a:solidFill>
        <a:ln w="222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endParaRPr lang="zh-TW" altLang="en-US" sz="1200" b="1" i="0" u="none" strike="noStrike" baseline="0">
            <a:solidFill>
              <a:srgbClr val="999999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999999"/>
              </a:solidFill>
              <a:latin typeface="華康隸書體W3(P)"/>
            </a:rPr>
            <a:t>單 位 圖 記</a:t>
          </a:r>
          <a:endParaRPr lang="zh-TW" altLang="en-US" sz="1200" b="1" i="0" u="none" strike="noStrike" baseline="0">
            <a:solidFill>
              <a:srgbClr val="999999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zh-TW" altLang="en-US" sz="1200" b="1" i="0" u="none" strike="noStrike" baseline="0">
            <a:solidFill>
              <a:srgbClr val="999999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335280</xdr:colOff>
      <xdr:row>35</xdr:row>
      <xdr:rowOff>7620</xdr:rowOff>
    </xdr:from>
    <xdr:to>
      <xdr:col>16</xdr:col>
      <xdr:colOff>335280</xdr:colOff>
      <xdr:row>36</xdr:row>
      <xdr:rowOff>91440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7741920" y="6842760"/>
          <a:ext cx="1569720" cy="1249680"/>
        </a:xfrm>
        <a:prstGeom prst="rect">
          <a:avLst/>
        </a:prstGeom>
        <a:solidFill>
          <a:srgbClr val="FFFFFF"/>
        </a:solidFill>
        <a:ln w="222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endParaRPr lang="zh-TW" altLang="en-US" sz="1200" b="1" i="0" u="none" strike="noStrike" baseline="0">
            <a:solidFill>
              <a:srgbClr val="999999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999999"/>
              </a:solidFill>
              <a:latin typeface="華康隸書體W3(P)"/>
            </a:rPr>
            <a:t>單 位 圖 記</a:t>
          </a:r>
          <a:endParaRPr lang="zh-TW" altLang="en-US" sz="1200" b="1" i="0" u="none" strike="noStrike" baseline="0">
            <a:solidFill>
              <a:srgbClr val="999999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zh-TW" altLang="en-US" sz="1200" b="1" i="0" u="none" strike="noStrike" baseline="0">
            <a:solidFill>
              <a:srgbClr val="999999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7869-0774-40FC-8DDD-8AEF1E6BD284}">
  <sheetPr>
    <pageSetUpPr fitToPage="1"/>
  </sheetPr>
  <dimension ref="A1:Y39"/>
  <sheetViews>
    <sheetView tabSelected="1" view="pageBreakPreview" zoomScaleNormal="100" zoomScaleSheetLayoutView="100" workbookViewId="0">
      <selection activeCell="A36" sqref="A36:P36"/>
    </sheetView>
  </sheetViews>
  <sheetFormatPr defaultColWidth="9" defaultRowHeight="16.5" x14ac:dyDescent="0.25"/>
  <cols>
    <col min="1" max="1" width="12.5" style="7" customWidth="1"/>
    <col min="2" max="2" width="9" style="7"/>
    <col min="3" max="3" width="6.125" style="7" customWidth="1"/>
    <col min="4" max="4" width="10.375" style="7" customWidth="1"/>
    <col min="5" max="5" width="11" style="7" customWidth="1"/>
    <col min="6" max="6" width="15.5" style="7" customWidth="1"/>
    <col min="7" max="7" width="12.25" style="7" customWidth="1"/>
    <col min="8" max="8" width="10.875" style="7" customWidth="1"/>
    <col min="9" max="9" width="12.875" style="7" bestFit="1" customWidth="1"/>
    <col min="10" max="10" width="7.375" style="7" customWidth="1"/>
    <col min="11" max="11" width="9.625" style="7" bestFit="1" customWidth="1"/>
    <col min="12" max="12" width="6.125" style="7" customWidth="1"/>
    <col min="13" max="13" width="9.625" style="7" bestFit="1" customWidth="1"/>
    <col min="14" max="14" width="5.875" style="7" customWidth="1"/>
    <col min="15" max="15" width="9.625" style="7" bestFit="1" customWidth="1"/>
    <col min="16" max="16" width="10.75" style="7" customWidth="1"/>
    <col min="17" max="17" width="9.125" style="7" customWidth="1"/>
    <col min="18" max="18" width="12.625" style="7" customWidth="1"/>
    <col min="19" max="19" width="8" style="7" customWidth="1"/>
    <col min="20" max="20" width="13.125" style="7" customWidth="1"/>
    <col min="21" max="16384" width="9" style="7"/>
  </cols>
  <sheetData>
    <row r="1" spans="1:25" s="6" customFormat="1" ht="24.95" customHeight="1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5"/>
      <c r="V1" s="5"/>
      <c r="W1" s="5"/>
      <c r="X1" s="5"/>
      <c r="Y1" s="5"/>
    </row>
    <row r="2" spans="1:25" s="6" customFormat="1" ht="24.95" customHeight="1" x14ac:dyDescent="0.2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5"/>
      <c r="V2" s="5"/>
      <c r="W2" s="5"/>
      <c r="X2" s="5"/>
      <c r="Y2" s="5"/>
    </row>
    <row r="3" spans="1:25" s="6" customFormat="1" ht="20.100000000000001" customHeight="1" x14ac:dyDescent="0.25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5"/>
      <c r="V3" s="5"/>
      <c r="W3" s="5"/>
      <c r="X3" s="5"/>
      <c r="Y3" s="5"/>
    </row>
    <row r="4" spans="1:25" s="6" customFormat="1" ht="20.100000000000001" customHeight="1" thickBot="1" x14ac:dyDescent="0.3">
      <c r="A4" s="12" t="s">
        <v>25</v>
      </c>
      <c r="B4" s="4"/>
      <c r="C4" s="4"/>
      <c r="D4" s="4"/>
      <c r="E4" s="4"/>
      <c r="F4" s="4"/>
      <c r="G4" s="4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5" s="2" customFormat="1" ht="35.450000000000003" customHeight="1" x14ac:dyDescent="0.25">
      <c r="A5" s="9" t="s">
        <v>1</v>
      </c>
      <c r="B5" s="28" t="s">
        <v>2</v>
      </c>
      <c r="C5" s="28" t="s">
        <v>3</v>
      </c>
      <c r="D5" s="28" t="s">
        <v>33</v>
      </c>
      <c r="E5" s="30" t="s">
        <v>32</v>
      </c>
      <c r="F5" s="30" t="s">
        <v>31</v>
      </c>
      <c r="G5" s="28" t="s">
        <v>29</v>
      </c>
      <c r="H5" s="28" t="s">
        <v>30</v>
      </c>
      <c r="I5" s="28" t="s">
        <v>34</v>
      </c>
      <c r="J5" s="28" t="s">
        <v>9</v>
      </c>
      <c r="K5" s="28"/>
      <c r="L5" s="28"/>
      <c r="M5" s="33"/>
      <c r="N5" s="33"/>
      <c r="O5" s="34"/>
      <c r="P5" s="35" t="s">
        <v>11</v>
      </c>
      <c r="Q5" s="36"/>
      <c r="R5" s="37" t="s">
        <v>38</v>
      </c>
      <c r="S5" s="39" t="s">
        <v>5</v>
      </c>
      <c r="T5" s="28" t="s">
        <v>4</v>
      </c>
    </row>
    <row r="6" spans="1:25" s="8" customFormat="1" ht="18.600000000000001" customHeight="1" x14ac:dyDescent="0.25">
      <c r="A6" s="42" t="s">
        <v>6</v>
      </c>
      <c r="B6" s="28"/>
      <c r="C6" s="28"/>
      <c r="D6" s="28"/>
      <c r="E6" s="31"/>
      <c r="F6" s="31"/>
      <c r="G6" s="28"/>
      <c r="H6" s="28"/>
      <c r="I6" s="28"/>
      <c r="J6" s="28" t="s">
        <v>35</v>
      </c>
      <c r="K6" s="28"/>
      <c r="L6" s="28" t="s">
        <v>36</v>
      </c>
      <c r="M6" s="28"/>
      <c r="N6" s="43" t="s">
        <v>37</v>
      </c>
      <c r="O6" s="44"/>
      <c r="P6" s="45" t="s">
        <v>28</v>
      </c>
      <c r="Q6" s="46" t="s">
        <v>27</v>
      </c>
      <c r="R6" s="38"/>
      <c r="S6" s="39"/>
      <c r="T6" s="28"/>
    </row>
    <row r="7" spans="1:25" s="8" customFormat="1" ht="19.899999999999999" customHeight="1" x14ac:dyDescent="0.25">
      <c r="A7" s="42"/>
      <c r="B7" s="28"/>
      <c r="C7" s="29"/>
      <c r="D7" s="29"/>
      <c r="E7" s="31"/>
      <c r="F7" s="31"/>
      <c r="G7" s="28"/>
      <c r="H7" s="28"/>
      <c r="I7" s="28"/>
      <c r="J7" s="9" t="s">
        <v>12</v>
      </c>
      <c r="K7" s="9" t="s">
        <v>13</v>
      </c>
      <c r="L7" s="9" t="s">
        <v>12</v>
      </c>
      <c r="M7" s="9" t="s">
        <v>13</v>
      </c>
      <c r="N7" s="9" t="s">
        <v>12</v>
      </c>
      <c r="O7" s="10" t="s">
        <v>13</v>
      </c>
      <c r="P7" s="45"/>
      <c r="Q7" s="46"/>
      <c r="R7" s="38"/>
      <c r="S7" s="40"/>
      <c r="T7" s="41"/>
    </row>
    <row r="8" spans="1:25" s="8" customFormat="1" ht="16.5" customHeight="1" thickBot="1" x14ac:dyDescent="0.3">
      <c r="A8" s="14"/>
      <c r="B8" s="47" t="s">
        <v>20</v>
      </c>
      <c r="C8" s="49">
        <v>1</v>
      </c>
      <c r="D8" s="51"/>
      <c r="E8" s="51"/>
      <c r="F8" s="51"/>
      <c r="G8" s="51">
        <f>SUM(D8:F9)</f>
        <v>0</v>
      </c>
      <c r="H8" s="53">
        <f>G8-I8</f>
        <v>0</v>
      </c>
      <c r="I8" s="55">
        <f>D8+F8</f>
        <v>0</v>
      </c>
      <c r="J8" s="56">
        <v>0</v>
      </c>
      <c r="K8" s="51">
        <v>0</v>
      </c>
      <c r="L8" s="64">
        <v>0</v>
      </c>
      <c r="M8" s="51">
        <v>0</v>
      </c>
      <c r="N8" s="64">
        <v>0</v>
      </c>
      <c r="O8" s="51">
        <v>0</v>
      </c>
      <c r="P8" s="66">
        <v>0</v>
      </c>
      <c r="Q8" s="51">
        <v>0</v>
      </c>
      <c r="R8" s="58">
        <f>G8+P8+Q8</f>
        <v>0</v>
      </c>
      <c r="S8" s="60"/>
      <c r="T8" s="62"/>
    </row>
    <row r="9" spans="1:25" s="1" customFormat="1" ht="16.5" customHeight="1" x14ac:dyDescent="0.25">
      <c r="A9" s="15"/>
      <c r="B9" s="48"/>
      <c r="C9" s="50"/>
      <c r="D9" s="52"/>
      <c r="E9" s="52"/>
      <c r="F9" s="52"/>
      <c r="G9" s="52"/>
      <c r="H9" s="54"/>
      <c r="I9" s="55"/>
      <c r="J9" s="57"/>
      <c r="K9" s="52"/>
      <c r="L9" s="65"/>
      <c r="M9" s="52"/>
      <c r="N9" s="65"/>
      <c r="O9" s="52"/>
      <c r="P9" s="67"/>
      <c r="Q9" s="52"/>
      <c r="R9" s="59"/>
      <c r="S9" s="61"/>
      <c r="T9" s="63"/>
    </row>
    <row r="10" spans="1:25" s="1" customFormat="1" ht="16.5" customHeight="1" thickBot="1" x14ac:dyDescent="0.3">
      <c r="A10" s="14"/>
      <c r="B10" s="47" t="s">
        <v>20</v>
      </c>
      <c r="C10" s="49">
        <v>2</v>
      </c>
      <c r="D10" s="51"/>
      <c r="E10" s="51"/>
      <c r="F10" s="51"/>
      <c r="G10" s="51">
        <f>SUM(D10:F11)</f>
        <v>0</v>
      </c>
      <c r="H10" s="53">
        <f>G10-I10</f>
        <v>0</v>
      </c>
      <c r="I10" s="55">
        <f>D10+F10</f>
        <v>0</v>
      </c>
      <c r="J10" s="56">
        <v>0</v>
      </c>
      <c r="K10" s="56">
        <v>0</v>
      </c>
      <c r="L10" s="64">
        <v>0</v>
      </c>
      <c r="M10" s="56">
        <v>0</v>
      </c>
      <c r="N10" s="64">
        <v>0</v>
      </c>
      <c r="O10" s="56">
        <v>0</v>
      </c>
      <c r="P10" s="66">
        <v>0</v>
      </c>
      <c r="Q10" s="51">
        <v>0</v>
      </c>
      <c r="R10" s="58">
        <f>G10+P10+Q10</f>
        <v>0</v>
      </c>
      <c r="S10" s="60"/>
      <c r="T10" s="62"/>
    </row>
    <row r="11" spans="1:25" s="1" customFormat="1" ht="16.5" customHeight="1" x14ac:dyDescent="0.25">
      <c r="A11" s="15"/>
      <c r="B11" s="48"/>
      <c r="C11" s="50"/>
      <c r="D11" s="52"/>
      <c r="E11" s="52"/>
      <c r="F11" s="52"/>
      <c r="G11" s="52"/>
      <c r="H11" s="54"/>
      <c r="I11" s="55"/>
      <c r="J11" s="57"/>
      <c r="K11" s="57"/>
      <c r="L11" s="65"/>
      <c r="M11" s="57"/>
      <c r="N11" s="65"/>
      <c r="O11" s="57"/>
      <c r="P11" s="67"/>
      <c r="Q11" s="52"/>
      <c r="R11" s="59"/>
      <c r="S11" s="61"/>
      <c r="T11" s="63"/>
    </row>
    <row r="12" spans="1:25" s="1" customFormat="1" ht="16.5" customHeight="1" thickBot="1" x14ac:dyDescent="0.3">
      <c r="A12" s="14"/>
      <c r="B12" s="47" t="s">
        <v>20</v>
      </c>
      <c r="C12" s="49">
        <v>3</v>
      </c>
      <c r="D12" s="51"/>
      <c r="E12" s="51"/>
      <c r="F12" s="51"/>
      <c r="G12" s="51">
        <f>SUM(D12:F13)</f>
        <v>0</v>
      </c>
      <c r="H12" s="53">
        <f>G12-I12</f>
        <v>0</v>
      </c>
      <c r="I12" s="55">
        <f>D12+F12</f>
        <v>0</v>
      </c>
      <c r="J12" s="56">
        <v>0</v>
      </c>
      <c r="K12" s="51">
        <v>0</v>
      </c>
      <c r="L12" s="64">
        <v>0</v>
      </c>
      <c r="M12" s="51">
        <v>0</v>
      </c>
      <c r="N12" s="64">
        <v>0</v>
      </c>
      <c r="O12" s="51">
        <v>0</v>
      </c>
      <c r="P12" s="66">
        <v>0</v>
      </c>
      <c r="Q12" s="51">
        <v>0</v>
      </c>
      <c r="R12" s="58">
        <f>G12+P12+Q12</f>
        <v>0</v>
      </c>
      <c r="S12" s="60"/>
      <c r="T12" s="62"/>
    </row>
    <row r="13" spans="1:25" s="1" customFormat="1" ht="16.5" customHeight="1" x14ac:dyDescent="0.25">
      <c r="A13" s="15"/>
      <c r="B13" s="48"/>
      <c r="C13" s="50"/>
      <c r="D13" s="52"/>
      <c r="E13" s="52"/>
      <c r="F13" s="52"/>
      <c r="G13" s="52"/>
      <c r="H13" s="54"/>
      <c r="I13" s="55"/>
      <c r="J13" s="57"/>
      <c r="K13" s="52"/>
      <c r="L13" s="65"/>
      <c r="M13" s="52"/>
      <c r="N13" s="65"/>
      <c r="O13" s="52"/>
      <c r="P13" s="67"/>
      <c r="Q13" s="52"/>
      <c r="R13" s="59"/>
      <c r="S13" s="61"/>
      <c r="T13" s="63"/>
    </row>
    <row r="14" spans="1:25" s="1" customFormat="1" ht="16.5" customHeight="1" thickBot="1" x14ac:dyDescent="0.3">
      <c r="A14" s="14"/>
      <c r="B14" s="49" t="s">
        <v>20</v>
      </c>
      <c r="C14" s="49">
        <v>4</v>
      </c>
      <c r="D14" s="51"/>
      <c r="E14" s="68"/>
      <c r="F14" s="51"/>
      <c r="G14" s="68">
        <f>SUM(D14:F15)</f>
        <v>0</v>
      </c>
      <c r="H14" s="53">
        <f>G14-I14</f>
        <v>0</v>
      </c>
      <c r="I14" s="55">
        <f>D14+F14</f>
        <v>0</v>
      </c>
      <c r="J14" s="68">
        <v>0</v>
      </c>
      <c r="K14" s="56">
        <v>0</v>
      </c>
      <c r="L14" s="64">
        <v>0</v>
      </c>
      <c r="M14" s="56">
        <v>0</v>
      </c>
      <c r="N14" s="64">
        <v>0</v>
      </c>
      <c r="O14" s="56">
        <v>0</v>
      </c>
      <c r="P14" s="66">
        <v>0</v>
      </c>
      <c r="Q14" s="51">
        <v>0</v>
      </c>
      <c r="R14" s="58">
        <f>G14+P14+Q14</f>
        <v>0</v>
      </c>
      <c r="S14" s="70"/>
      <c r="T14" s="62"/>
    </row>
    <row r="15" spans="1:25" s="1" customFormat="1" ht="16.5" customHeight="1" x14ac:dyDescent="0.25">
      <c r="A15" s="15"/>
      <c r="B15" s="50"/>
      <c r="C15" s="50"/>
      <c r="D15" s="52"/>
      <c r="E15" s="69"/>
      <c r="F15" s="52"/>
      <c r="G15" s="69"/>
      <c r="H15" s="54"/>
      <c r="I15" s="55"/>
      <c r="J15" s="69"/>
      <c r="K15" s="57"/>
      <c r="L15" s="65"/>
      <c r="M15" s="57"/>
      <c r="N15" s="65"/>
      <c r="O15" s="57"/>
      <c r="P15" s="67"/>
      <c r="Q15" s="52"/>
      <c r="R15" s="59"/>
      <c r="S15" s="71"/>
      <c r="T15" s="63"/>
    </row>
    <row r="16" spans="1:25" s="1" customFormat="1" ht="16.5" customHeight="1" thickBot="1" x14ac:dyDescent="0.3">
      <c r="A16" s="14"/>
      <c r="B16" s="49" t="s">
        <v>20</v>
      </c>
      <c r="C16" s="49">
        <v>5</v>
      </c>
      <c r="D16" s="51"/>
      <c r="E16" s="68"/>
      <c r="F16" s="51"/>
      <c r="G16" s="68">
        <f>SUM(D16:F17)</f>
        <v>0</v>
      </c>
      <c r="H16" s="53">
        <f>G16-I16</f>
        <v>0</v>
      </c>
      <c r="I16" s="55">
        <f>D16+F16</f>
        <v>0</v>
      </c>
      <c r="J16" s="68">
        <v>0</v>
      </c>
      <c r="K16" s="51">
        <v>0</v>
      </c>
      <c r="L16" s="64">
        <v>0</v>
      </c>
      <c r="M16" s="51">
        <v>0</v>
      </c>
      <c r="N16" s="64">
        <v>0</v>
      </c>
      <c r="O16" s="51">
        <v>0</v>
      </c>
      <c r="P16" s="66">
        <v>0</v>
      </c>
      <c r="Q16" s="51">
        <v>0</v>
      </c>
      <c r="R16" s="58">
        <f>G16+P16+Q16</f>
        <v>0</v>
      </c>
      <c r="S16" s="70"/>
      <c r="T16" s="62"/>
    </row>
    <row r="17" spans="1:20" s="1" customFormat="1" ht="16.5" customHeight="1" x14ac:dyDescent="0.25">
      <c r="A17" s="15"/>
      <c r="B17" s="50"/>
      <c r="C17" s="50"/>
      <c r="D17" s="52"/>
      <c r="E17" s="69"/>
      <c r="F17" s="52"/>
      <c r="G17" s="69"/>
      <c r="H17" s="54"/>
      <c r="I17" s="55"/>
      <c r="J17" s="69"/>
      <c r="K17" s="52"/>
      <c r="L17" s="65"/>
      <c r="M17" s="52"/>
      <c r="N17" s="65"/>
      <c r="O17" s="52"/>
      <c r="P17" s="67"/>
      <c r="Q17" s="52"/>
      <c r="R17" s="59"/>
      <c r="S17" s="71"/>
      <c r="T17" s="63"/>
    </row>
    <row r="18" spans="1:20" s="1" customFormat="1" ht="16.5" customHeight="1" thickBot="1" x14ac:dyDescent="0.3">
      <c r="A18" s="14"/>
      <c r="B18" s="49" t="s">
        <v>20</v>
      </c>
      <c r="C18" s="49">
        <v>6</v>
      </c>
      <c r="D18" s="51"/>
      <c r="E18" s="68"/>
      <c r="F18" s="51"/>
      <c r="G18" s="68">
        <f>SUM(D18:F19)</f>
        <v>0</v>
      </c>
      <c r="H18" s="53">
        <f>G18-I18</f>
        <v>0</v>
      </c>
      <c r="I18" s="55">
        <f>D18+F18</f>
        <v>0</v>
      </c>
      <c r="J18" s="68">
        <v>0</v>
      </c>
      <c r="K18" s="56">
        <v>0</v>
      </c>
      <c r="L18" s="64">
        <v>0</v>
      </c>
      <c r="M18" s="56">
        <v>0</v>
      </c>
      <c r="N18" s="64">
        <v>0</v>
      </c>
      <c r="O18" s="56">
        <v>0</v>
      </c>
      <c r="P18" s="66">
        <v>0</v>
      </c>
      <c r="Q18" s="51">
        <v>0</v>
      </c>
      <c r="R18" s="58">
        <f>G18+P18+Q18</f>
        <v>0</v>
      </c>
      <c r="S18" s="70"/>
      <c r="T18" s="62"/>
    </row>
    <row r="19" spans="1:20" s="1" customFormat="1" ht="16.5" customHeight="1" x14ac:dyDescent="0.25">
      <c r="A19" s="15"/>
      <c r="B19" s="50"/>
      <c r="C19" s="50"/>
      <c r="D19" s="52"/>
      <c r="E19" s="69"/>
      <c r="F19" s="52"/>
      <c r="G19" s="69"/>
      <c r="H19" s="54"/>
      <c r="I19" s="55"/>
      <c r="J19" s="69"/>
      <c r="K19" s="57"/>
      <c r="L19" s="65"/>
      <c r="M19" s="57"/>
      <c r="N19" s="65"/>
      <c r="O19" s="57"/>
      <c r="P19" s="67"/>
      <c r="Q19" s="52"/>
      <c r="R19" s="59"/>
      <c r="S19" s="71"/>
      <c r="T19" s="63"/>
    </row>
    <row r="20" spans="1:20" s="1" customFormat="1" ht="16.5" customHeight="1" thickBot="1" x14ac:dyDescent="0.3">
      <c r="A20" s="14"/>
      <c r="B20" s="49" t="s">
        <v>20</v>
      </c>
      <c r="C20" s="49">
        <v>7</v>
      </c>
      <c r="D20" s="51"/>
      <c r="E20" s="68"/>
      <c r="F20" s="51"/>
      <c r="G20" s="68">
        <f>SUM(D20:F21)</f>
        <v>0</v>
      </c>
      <c r="H20" s="53">
        <f>G20-I20</f>
        <v>0</v>
      </c>
      <c r="I20" s="55">
        <f>D20+F20</f>
        <v>0</v>
      </c>
      <c r="J20" s="68">
        <v>0</v>
      </c>
      <c r="K20" s="51">
        <v>0</v>
      </c>
      <c r="L20" s="64">
        <v>0</v>
      </c>
      <c r="M20" s="51">
        <v>0</v>
      </c>
      <c r="N20" s="64">
        <v>0</v>
      </c>
      <c r="O20" s="51">
        <v>0</v>
      </c>
      <c r="P20" s="66">
        <v>0</v>
      </c>
      <c r="Q20" s="51">
        <v>0</v>
      </c>
      <c r="R20" s="58">
        <f>G20+P20+Q20</f>
        <v>0</v>
      </c>
      <c r="S20" s="70"/>
      <c r="T20" s="62"/>
    </row>
    <row r="21" spans="1:20" s="1" customFormat="1" ht="16.5" customHeight="1" x14ac:dyDescent="0.25">
      <c r="A21" s="15"/>
      <c r="B21" s="50"/>
      <c r="C21" s="50"/>
      <c r="D21" s="52"/>
      <c r="E21" s="69"/>
      <c r="F21" s="52"/>
      <c r="G21" s="69"/>
      <c r="H21" s="54"/>
      <c r="I21" s="55"/>
      <c r="J21" s="69"/>
      <c r="K21" s="52"/>
      <c r="L21" s="65"/>
      <c r="M21" s="52"/>
      <c r="N21" s="65"/>
      <c r="O21" s="52"/>
      <c r="P21" s="67"/>
      <c r="Q21" s="52"/>
      <c r="R21" s="59"/>
      <c r="S21" s="71"/>
      <c r="T21" s="63"/>
    </row>
    <row r="22" spans="1:20" s="1" customFormat="1" ht="16.5" customHeight="1" thickBot="1" x14ac:dyDescent="0.3">
      <c r="A22" s="14"/>
      <c r="B22" s="47" t="s">
        <v>20</v>
      </c>
      <c r="C22" s="49">
        <v>8</v>
      </c>
      <c r="D22" s="51"/>
      <c r="E22" s="51"/>
      <c r="F22" s="51"/>
      <c r="G22" s="51">
        <f>SUM(D22:F23)</f>
        <v>0</v>
      </c>
      <c r="H22" s="53">
        <f>G22-I22</f>
        <v>0</v>
      </c>
      <c r="I22" s="55">
        <f>D22+F22</f>
        <v>0</v>
      </c>
      <c r="J22" s="56">
        <v>0</v>
      </c>
      <c r="K22" s="56">
        <v>0</v>
      </c>
      <c r="L22" s="64">
        <v>0</v>
      </c>
      <c r="M22" s="56">
        <v>0</v>
      </c>
      <c r="N22" s="64">
        <v>0</v>
      </c>
      <c r="O22" s="56">
        <v>0</v>
      </c>
      <c r="P22" s="66">
        <v>0</v>
      </c>
      <c r="Q22" s="51">
        <v>0</v>
      </c>
      <c r="R22" s="58">
        <f>G22+P22+Q22</f>
        <v>0</v>
      </c>
      <c r="S22" s="60"/>
      <c r="T22" s="62"/>
    </row>
    <row r="23" spans="1:20" s="1" customFormat="1" ht="16.5" customHeight="1" x14ac:dyDescent="0.25">
      <c r="A23" s="15"/>
      <c r="B23" s="48"/>
      <c r="C23" s="50"/>
      <c r="D23" s="52"/>
      <c r="E23" s="52"/>
      <c r="F23" s="52"/>
      <c r="G23" s="52"/>
      <c r="H23" s="54"/>
      <c r="I23" s="55"/>
      <c r="J23" s="57"/>
      <c r="K23" s="57"/>
      <c r="L23" s="65"/>
      <c r="M23" s="57"/>
      <c r="N23" s="65"/>
      <c r="O23" s="57"/>
      <c r="P23" s="67"/>
      <c r="Q23" s="52"/>
      <c r="R23" s="59"/>
      <c r="S23" s="61"/>
      <c r="T23" s="63"/>
    </row>
    <row r="24" spans="1:20" s="1" customFormat="1" ht="16.5" customHeight="1" thickBot="1" x14ac:dyDescent="0.3">
      <c r="A24" s="14"/>
      <c r="B24" s="47" t="s">
        <v>20</v>
      </c>
      <c r="C24" s="49">
        <v>9</v>
      </c>
      <c r="D24" s="51"/>
      <c r="E24" s="51"/>
      <c r="F24" s="51"/>
      <c r="G24" s="51">
        <f>SUM(D24:F25)</f>
        <v>0</v>
      </c>
      <c r="H24" s="53">
        <f>G24-I24</f>
        <v>0</v>
      </c>
      <c r="I24" s="55">
        <f>D24+F24</f>
        <v>0</v>
      </c>
      <c r="J24" s="56">
        <v>0</v>
      </c>
      <c r="K24" s="51">
        <v>0</v>
      </c>
      <c r="L24" s="64">
        <v>0</v>
      </c>
      <c r="M24" s="51">
        <v>0</v>
      </c>
      <c r="N24" s="64">
        <v>0</v>
      </c>
      <c r="O24" s="51">
        <v>0</v>
      </c>
      <c r="P24" s="66">
        <v>0</v>
      </c>
      <c r="Q24" s="51">
        <v>0</v>
      </c>
      <c r="R24" s="58">
        <f>G24+P24+Q24</f>
        <v>0</v>
      </c>
      <c r="S24" s="60"/>
      <c r="T24" s="62"/>
    </row>
    <row r="25" spans="1:20" s="1" customFormat="1" ht="16.5" customHeight="1" x14ac:dyDescent="0.25">
      <c r="A25" s="15"/>
      <c r="B25" s="48"/>
      <c r="C25" s="50"/>
      <c r="D25" s="52"/>
      <c r="E25" s="52"/>
      <c r="F25" s="52"/>
      <c r="G25" s="52"/>
      <c r="H25" s="54"/>
      <c r="I25" s="55"/>
      <c r="J25" s="57"/>
      <c r="K25" s="52"/>
      <c r="L25" s="65"/>
      <c r="M25" s="52"/>
      <c r="N25" s="65"/>
      <c r="O25" s="52"/>
      <c r="P25" s="67"/>
      <c r="Q25" s="52"/>
      <c r="R25" s="59"/>
      <c r="S25" s="61"/>
      <c r="T25" s="63"/>
    </row>
    <row r="26" spans="1:20" s="1" customFormat="1" ht="16.5" customHeight="1" thickBot="1" x14ac:dyDescent="0.3">
      <c r="A26" s="14"/>
      <c r="B26" s="47" t="s">
        <v>20</v>
      </c>
      <c r="C26" s="49">
        <v>10</v>
      </c>
      <c r="D26" s="51"/>
      <c r="E26" s="51"/>
      <c r="F26" s="51"/>
      <c r="G26" s="51">
        <f>SUM(D26:F27)</f>
        <v>0</v>
      </c>
      <c r="H26" s="53">
        <f>G26-I26</f>
        <v>0</v>
      </c>
      <c r="I26" s="55">
        <f>D26+F26</f>
        <v>0</v>
      </c>
      <c r="J26" s="56">
        <v>0</v>
      </c>
      <c r="K26" s="56">
        <v>0</v>
      </c>
      <c r="L26" s="64">
        <v>0</v>
      </c>
      <c r="M26" s="56">
        <v>0</v>
      </c>
      <c r="N26" s="64">
        <v>0</v>
      </c>
      <c r="O26" s="56">
        <v>0</v>
      </c>
      <c r="P26" s="66">
        <v>0</v>
      </c>
      <c r="Q26" s="51">
        <v>0</v>
      </c>
      <c r="R26" s="58">
        <f>G26+P26+Q26</f>
        <v>0</v>
      </c>
      <c r="S26" s="60"/>
      <c r="T26" s="62"/>
    </row>
    <row r="27" spans="1:20" s="1" customFormat="1" ht="16.5" customHeight="1" x14ac:dyDescent="0.25">
      <c r="A27" s="15"/>
      <c r="B27" s="48"/>
      <c r="C27" s="50"/>
      <c r="D27" s="52"/>
      <c r="E27" s="52"/>
      <c r="F27" s="52"/>
      <c r="G27" s="52"/>
      <c r="H27" s="54"/>
      <c r="I27" s="55"/>
      <c r="J27" s="57"/>
      <c r="K27" s="57"/>
      <c r="L27" s="65"/>
      <c r="M27" s="57"/>
      <c r="N27" s="65"/>
      <c r="O27" s="57"/>
      <c r="P27" s="67"/>
      <c r="Q27" s="52"/>
      <c r="R27" s="59"/>
      <c r="S27" s="61"/>
      <c r="T27" s="63"/>
    </row>
    <row r="28" spans="1:20" s="1" customFormat="1" ht="16.5" customHeight="1" thickBot="1" x14ac:dyDescent="0.3">
      <c r="A28" s="14"/>
      <c r="B28" s="47" t="s">
        <v>20</v>
      </c>
      <c r="C28" s="49">
        <v>11</v>
      </c>
      <c r="D28" s="51"/>
      <c r="E28" s="51"/>
      <c r="F28" s="51"/>
      <c r="G28" s="51">
        <f>SUM(D28:F29)</f>
        <v>0</v>
      </c>
      <c r="H28" s="53">
        <f>G28-I28</f>
        <v>0</v>
      </c>
      <c r="I28" s="55">
        <f>D28+F28</f>
        <v>0</v>
      </c>
      <c r="J28" s="56">
        <v>0</v>
      </c>
      <c r="K28" s="51">
        <v>0</v>
      </c>
      <c r="L28" s="64">
        <v>0</v>
      </c>
      <c r="M28" s="51">
        <v>0</v>
      </c>
      <c r="N28" s="64">
        <v>0</v>
      </c>
      <c r="O28" s="51">
        <v>0</v>
      </c>
      <c r="P28" s="66">
        <v>0</v>
      </c>
      <c r="Q28" s="51">
        <v>0</v>
      </c>
      <c r="R28" s="58">
        <f>G28+P28+Q28</f>
        <v>0</v>
      </c>
      <c r="S28" s="60"/>
      <c r="T28" s="62"/>
    </row>
    <row r="29" spans="1:20" s="1" customFormat="1" ht="16.5" customHeight="1" x14ac:dyDescent="0.25">
      <c r="A29" s="15"/>
      <c r="B29" s="48"/>
      <c r="C29" s="50"/>
      <c r="D29" s="52"/>
      <c r="E29" s="52"/>
      <c r="F29" s="52"/>
      <c r="G29" s="52"/>
      <c r="H29" s="54"/>
      <c r="I29" s="55"/>
      <c r="J29" s="57"/>
      <c r="K29" s="52"/>
      <c r="L29" s="65"/>
      <c r="M29" s="52"/>
      <c r="N29" s="65"/>
      <c r="O29" s="52"/>
      <c r="P29" s="67"/>
      <c r="Q29" s="52"/>
      <c r="R29" s="59"/>
      <c r="S29" s="61"/>
      <c r="T29" s="63"/>
    </row>
    <row r="30" spans="1:20" s="1" customFormat="1" ht="16.5" customHeight="1" thickBot="1" x14ac:dyDescent="0.3">
      <c r="A30" s="14"/>
      <c r="B30" s="47" t="s">
        <v>20</v>
      </c>
      <c r="C30" s="49">
        <v>12</v>
      </c>
      <c r="D30" s="51"/>
      <c r="E30" s="51"/>
      <c r="F30" s="51"/>
      <c r="G30" s="51">
        <f>SUM(D30:F31)</f>
        <v>0</v>
      </c>
      <c r="H30" s="53">
        <f>G30-I30</f>
        <v>0</v>
      </c>
      <c r="I30" s="55">
        <f>D30+F30</f>
        <v>0</v>
      </c>
      <c r="J30" s="56">
        <v>0</v>
      </c>
      <c r="K30" s="56">
        <v>0</v>
      </c>
      <c r="L30" s="64">
        <v>0</v>
      </c>
      <c r="M30" s="56">
        <v>0</v>
      </c>
      <c r="N30" s="64">
        <v>0</v>
      </c>
      <c r="O30" s="56">
        <v>0</v>
      </c>
      <c r="P30" s="66">
        <v>0</v>
      </c>
      <c r="Q30" s="51">
        <v>0</v>
      </c>
      <c r="R30" s="58">
        <f>G30+P30+Q30</f>
        <v>0</v>
      </c>
      <c r="S30" s="60"/>
      <c r="T30" s="62"/>
    </row>
    <row r="31" spans="1:20" s="1" customFormat="1" ht="16.5" customHeight="1" x14ac:dyDescent="0.25">
      <c r="A31" s="15"/>
      <c r="B31" s="48"/>
      <c r="C31" s="50"/>
      <c r="D31" s="52"/>
      <c r="E31" s="52"/>
      <c r="F31" s="52"/>
      <c r="G31" s="52"/>
      <c r="H31" s="54"/>
      <c r="I31" s="55"/>
      <c r="J31" s="57"/>
      <c r="K31" s="57"/>
      <c r="L31" s="65"/>
      <c r="M31" s="57"/>
      <c r="N31" s="65"/>
      <c r="O31" s="57"/>
      <c r="P31" s="67"/>
      <c r="Q31" s="52"/>
      <c r="R31" s="59"/>
      <c r="S31" s="61"/>
      <c r="T31" s="63"/>
    </row>
    <row r="32" spans="1:20" s="1" customFormat="1" ht="16.5" customHeight="1" thickBot="1" x14ac:dyDescent="0.3">
      <c r="A32" s="14"/>
      <c r="B32" s="47" t="s">
        <v>20</v>
      </c>
      <c r="C32" s="72" t="s">
        <v>16</v>
      </c>
      <c r="D32" s="51"/>
      <c r="E32" s="51"/>
      <c r="F32" s="51"/>
      <c r="G32" s="51">
        <f>SUM(D32:F33)</f>
        <v>0</v>
      </c>
      <c r="H32" s="53">
        <f>G32-I32</f>
        <v>0</v>
      </c>
      <c r="I32" s="74">
        <f>I30*1.5</f>
        <v>0</v>
      </c>
      <c r="J32" s="56">
        <v>0</v>
      </c>
      <c r="K32" s="51">
        <v>0</v>
      </c>
      <c r="L32" s="64">
        <v>0</v>
      </c>
      <c r="M32" s="51">
        <v>0</v>
      </c>
      <c r="N32" s="64">
        <v>0</v>
      </c>
      <c r="O32" s="51">
        <v>0</v>
      </c>
      <c r="P32" s="66">
        <v>0</v>
      </c>
      <c r="Q32" s="51">
        <v>0</v>
      </c>
      <c r="R32" s="58">
        <f>G32+P32+Q32</f>
        <v>0</v>
      </c>
      <c r="S32" s="60"/>
      <c r="T32" s="62"/>
    </row>
    <row r="33" spans="1:20" s="1" customFormat="1" ht="16.5" customHeight="1" x14ac:dyDescent="0.25">
      <c r="A33" s="15"/>
      <c r="B33" s="48"/>
      <c r="C33" s="73"/>
      <c r="D33" s="52"/>
      <c r="E33" s="52"/>
      <c r="F33" s="52"/>
      <c r="G33" s="52"/>
      <c r="H33" s="54"/>
      <c r="I33" s="75"/>
      <c r="J33" s="57"/>
      <c r="K33" s="52"/>
      <c r="L33" s="65"/>
      <c r="M33" s="52"/>
      <c r="N33" s="65"/>
      <c r="O33" s="52"/>
      <c r="P33" s="67"/>
      <c r="Q33" s="52"/>
      <c r="R33" s="59"/>
      <c r="S33" s="61"/>
      <c r="T33" s="63"/>
    </row>
    <row r="34" spans="1:20" s="1" customFormat="1" ht="36.75" customHeight="1" thickBot="1" x14ac:dyDescent="0.3">
      <c r="A34" s="42" t="s">
        <v>10</v>
      </c>
      <c r="B34" s="42"/>
      <c r="C34" s="42"/>
      <c r="D34" s="16">
        <f>SUM(D8:D33)</f>
        <v>0</v>
      </c>
      <c r="E34" s="16">
        <f t="shared" ref="E34:N34" si="0">SUM(E8:E33)</f>
        <v>0</v>
      </c>
      <c r="F34" s="17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8">
        <f>SUM(O8:O33)</f>
        <v>0</v>
      </c>
      <c r="P34" s="24">
        <f>SUM(P8:P33)</f>
        <v>0</v>
      </c>
      <c r="Q34" s="25">
        <f>SUM(Q8:Q33)</f>
        <v>0</v>
      </c>
      <c r="R34" s="19">
        <f>SUM(R8:R33)</f>
        <v>0</v>
      </c>
      <c r="S34" s="20"/>
      <c r="T34" s="11"/>
    </row>
    <row r="35" spans="1:20" s="1" customFormat="1" ht="10.5" customHeight="1" x14ac:dyDescent="0.25">
      <c r="A35" s="3"/>
      <c r="B35" s="4"/>
      <c r="C35" s="4"/>
      <c r="D35" s="4"/>
      <c r="E35" s="4"/>
      <c r="F35" s="4"/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s="1" customFormat="1" ht="91.9" customHeight="1" x14ac:dyDescent="0.25">
      <c r="A36" s="76" t="s">
        <v>40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3"/>
      <c r="R36" s="3"/>
      <c r="S36" s="3"/>
      <c r="T36" s="3"/>
    </row>
    <row r="37" spans="1:20" x14ac:dyDescent="0.25">
      <c r="A37" s="21" t="s">
        <v>7</v>
      </c>
      <c r="B37" s="22"/>
      <c r="C37" s="4"/>
      <c r="D37" s="3" t="s">
        <v>0</v>
      </c>
      <c r="E37" s="3"/>
      <c r="F37" s="3"/>
      <c r="G37" s="23"/>
      <c r="H37" s="21" t="s">
        <v>8</v>
      </c>
      <c r="I37" s="21"/>
      <c r="J37" s="21"/>
      <c r="K37" s="3"/>
      <c r="L37" s="3"/>
      <c r="M37" s="3"/>
      <c r="N37" s="3"/>
      <c r="O37" s="3"/>
      <c r="P37" s="4"/>
      <c r="Q37" s="4"/>
      <c r="R37" s="4"/>
      <c r="S37" s="4"/>
      <c r="T37" s="4"/>
    </row>
    <row r="38" spans="1:20" x14ac:dyDescent="0.25">
      <c r="A38" s="3"/>
      <c r="B38" s="4"/>
      <c r="C38" s="4"/>
      <c r="D38" s="4"/>
      <c r="E38" s="4"/>
      <c r="F38" s="4"/>
      <c r="G38" s="4"/>
      <c r="H38" s="3"/>
      <c r="I38" s="3"/>
      <c r="J38" s="3"/>
      <c r="K38" s="3"/>
      <c r="L38" s="3"/>
      <c r="M38" s="3"/>
      <c r="N38" s="3"/>
      <c r="O38" s="3"/>
      <c r="P38" s="4"/>
      <c r="Q38" s="4"/>
      <c r="R38" s="4"/>
      <c r="S38" s="4"/>
      <c r="T38" s="4"/>
    </row>
    <row r="39" spans="1:20" ht="18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</sheetData>
  <mergeCells count="271">
    <mergeCell ref="T32:T33"/>
    <mergeCell ref="A34:C34"/>
    <mergeCell ref="A36:P36"/>
    <mergeCell ref="K32:K33"/>
    <mergeCell ref="L32:L33"/>
    <mergeCell ref="M32:M33"/>
    <mergeCell ref="N32:N33"/>
    <mergeCell ref="O32:O33"/>
    <mergeCell ref="P32:P33"/>
    <mergeCell ref="S30:S31"/>
    <mergeCell ref="H30:H31"/>
    <mergeCell ref="I30:I31"/>
    <mergeCell ref="J30:J31"/>
    <mergeCell ref="K30:K31"/>
    <mergeCell ref="L30:L31"/>
    <mergeCell ref="M30:M31"/>
    <mergeCell ref="Q32:Q33"/>
    <mergeCell ref="R32:R33"/>
    <mergeCell ref="S32:S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L26:L27"/>
    <mergeCell ref="M26:M27"/>
    <mergeCell ref="Q28:Q29"/>
    <mergeCell ref="R28:R29"/>
    <mergeCell ref="S28:S29"/>
    <mergeCell ref="T28:T29"/>
    <mergeCell ref="B30:B31"/>
    <mergeCell ref="C30:C31"/>
    <mergeCell ref="D30:D31"/>
    <mergeCell ref="E30:E31"/>
    <mergeCell ref="F30:F31"/>
    <mergeCell ref="G30:G31"/>
    <mergeCell ref="K28:K29"/>
    <mergeCell ref="L28:L29"/>
    <mergeCell ref="M28:M29"/>
    <mergeCell ref="N28:N29"/>
    <mergeCell ref="O28:O29"/>
    <mergeCell ref="P28:P29"/>
    <mergeCell ref="T30:T31"/>
    <mergeCell ref="N30:N31"/>
    <mergeCell ref="O30:O31"/>
    <mergeCell ref="P30:P31"/>
    <mergeCell ref="Q30:Q31"/>
    <mergeCell ref="R30:R31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T24:T25"/>
    <mergeCell ref="B26:B27"/>
    <mergeCell ref="C26:C27"/>
    <mergeCell ref="D26:D27"/>
    <mergeCell ref="E26:E27"/>
    <mergeCell ref="F26:F27"/>
    <mergeCell ref="G26:G27"/>
    <mergeCell ref="K24:K25"/>
    <mergeCell ref="L24:L25"/>
    <mergeCell ref="M24:M25"/>
    <mergeCell ref="N24:N25"/>
    <mergeCell ref="O24:O25"/>
    <mergeCell ref="P24:P25"/>
    <mergeCell ref="T26:T27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R22:R23"/>
    <mergeCell ref="S22:S23"/>
    <mergeCell ref="H22:H23"/>
    <mergeCell ref="I22:I23"/>
    <mergeCell ref="J22:J23"/>
    <mergeCell ref="K22:K23"/>
    <mergeCell ref="L22:L23"/>
    <mergeCell ref="M22:M23"/>
    <mergeCell ref="Q24:Q25"/>
    <mergeCell ref="R24:R25"/>
    <mergeCell ref="S24:S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18:K19"/>
    <mergeCell ref="L18:L19"/>
    <mergeCell ref="M18:M19"/>
    <mergeCell ref="Q20:Q21"/>
    <mergeCell ref="R20:R21"/>
    <mergeCell ref="S20:S21"/>
    <mergeCell ref="T20:T21"/>
    <mergeCell ref="B22:B23"/>
    <mergeCell ref="C22:C23"/>
    <mergeCell ref="D22:D23"/>
    <mergeCell ref="E22:E23"/>
    <mergeCell ref="F22:F23"/>
    <mergeCell ref="G22:G23"/>
    <mergeCell ref="K20:K21"/>
    <mergeCell ref="L20:L21"/>
    <mergeCell ref="M20:M21"/>
    <mergeCell ref="N20:N21"/>
    <mergeCell ref="O20:O21"/>
    <mergeCell ref="P20:P21"/>
    <mergeCell ref="T22:T23"/>
    <mergeCell ref="N22:N23"/>
    <mergeCell ref="O22:O23"/>
    <mergeCell ref="P22:P23"/>
    <mergeCell ref="Q22:Q23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S16:S17"/>
    <mergeCell ref="T16:T17"/>
    <mergeCell ref="B18:B19"/>
    <mergeCell ref="C18:C19"/>
    <mergeCell ref="D18:D19"/>
    <mergeCell ref="E18:E19"/>
    <mergeCell ref="F18:F19"/>
    <mergeCell ref="G18:G19"/>
    <mergeCell ref="K16:K17"/>
    <mergeCell ref="L16:L17"/>
    <mergeCell ref="M16:M17"/>
    <mergeCell ref="N16:N17"/>
    <mergeCell ref="O16:O17"/>
    <mergeCell ref="P16:P17"/>
    <mergeCell ref="T18:T19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T14:T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N14:N15"/>
    <mergeCell ref="O14:O15"/>
    <mergeCell ref="P14:P15"/>
    <mergeCell ref="Q14:Q15"/>
    <mergeCell ref="R14:R15"/>
    <mergeCell ref="S14:S15"/>
    <mergeCell ref="H14:H15"/>
    <mergeCell ref="I14:I15"/>
    <mergeCell ref="J14:J15"/>
    <mergeCell ref="K14:K15"/>
    <mergeCell ref="L14:L15"/>
    <mergeCell ref="M14:M15"/>
    <mergeCell ref="Q16:Q17"/>
    <mergeCell ref="R16:R17"/>
    <mergeCell ref="B14:B15"/>
    <mergeCell ref="C14:C15"/>
    <mergeCell ref="D14:D15"/>
    <mergeCell ref="E14:E15"/>
    <mergeCell ref="F14:F15"/>
    <mergeCell ref="G14:G15"/>
    <mergeCell ref="K12:K13"/>
    <mergeCell ref="L12:L13"/>
    <mergeCell ref="M12:M13"/>
    <mergeCell ref="I10:I11"/>
    <mergeCell ref="J10:J11"/>
    <mergeCell ref="K10:K11"/>
    <mergeCell ref="L10:L11"/>
    <mergeCell ref="M10:M11"/>
    <mergeCell ref="Q12:Q13"/>
    <mergeCell ref="R12:R13"/>
    <mergeCell ref="S12:S13"/>
    <mergeCell ref="T12:T13"/>
    <mergeCell ref="N12:N13"/>
    <mergeCell ref="O12:O13"/>
    <mergeCell ref="P12:P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Q8:Q9"/>
    <mergeCell ref="R8:R9"/>
    <mergeCell ref="S8:S9"/>
    <mergeCell ref="T8:T9"/>
    <mergeCell ref="B10:B11"/>
    <mergeCell ref="C10:C11"/>
    <mergeCell ref="D10:D11"/>
    <mergeCell ref="E10:E11"/>
    <mergeCell ref="F10:F11"/>
    <mergeCell ref="G10:G11"/>
    <mergeCell ref="K8:K9"/>
    <mergeCell ref="L8:L9"/>
    <mergeCell ref="M8:M9"/>
    <mergeCell ref="N8:N9"/>
    <mergeCell ref="O8:O9"/>
    <mergeCell ref="P8:P9"/>
    <mergeCell ref="T10:T11"/>
    <mergeCell ref="N10:N11"/>
    <mergeCell ref="O10:O11"/>
    <mergeCell ref="P10:P11"/>
    <mergeCell ref="Q10:Q11"/>
    <mergeCell ref="R10:R11"/>
    <mergeCell ref="S10:S11"/>
    <mergeCell ref="H10:H11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1:T1"/>
    <mergeCell ref="A2:T2"/>
    <mergeCell ref="B5:B7"/>
    <mergeCell ref="C5:C7"/>
    <mergeCell ref="D5:D7"/>
    <mergeCell ref="E5:E7"/>
    <mergeCell ref="F5:F7"/>
    <mergeCell ref="G5:G7"/>
    <mergeCell ref="H5:H7"/>
    <mergeCell ref="I5:I7"/>
    <mergeCell ref="A3:T3"/>
    <mergeCell ref="J5:O5"/>
    <mergeCell ref="P5:Q5"/>
    <mergeCell ref="R5:R7"/>
    <mergeCell ref="S5:S7"/>
    <mergeCell ref="T5:T7"/>
    <mergeCell ref="A6:A7"/>
    <mergeCell ref="J6:K6"/>
    <mergeCell ref="L6:M6"/>
    <mergeCell ref="N6:O6"/>
    <mergeCell ref="P6:P7"/>
    <mergeCell ref="Q6:Q7"/>
  </mergeCells>
  <phoneticPr fontId="10" type="noConversion"/>
  <printOptions horizontalCentered="1"/>
  <pageMargins left="0.31496062992125984" right="0.11811023622047245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view="pageBreakPreview" zoomScale="130" zoomScaleNormal="100" zoomScaleSheetLayoutView="130" workbookViewId="0">
      <selection activeCell="K45" sqref="K45"/>
    </sheetView>
  </sheetViews>
  <sheetFormatPr defaultColWidth="9" defaultRowHeight="16.5" x14ac:dyDescent="0.25"/>
  <cols>
    <col min="1" max="1" width="12.5" style="7" customWidth="1"/>
    <col min="2" max="2" width="9" style="7"/>
    <col min="3" max="3" width="6.125" style="7" customWidth="1"/>
    <col min="4" max="4" width="10.375" style="7" customWidth="1"/>
    <col min="5" max="5" width="9.875" style="7" customWidth="1"/>
    <col min="6" max="6" width="11.25" style="7" customWidth="1"/>
    <col min="7" max="7" width="10.625" style="7" customWidth="1"/>
    <col min="8" max="8" width="10.875" style="7" customWidth="1"/>
    <col min="9" max="9" width="10.375" style="7" customWidth="1"/>
    <col min="10" max="10" width="7.375" style="7" customWidth="1"/>
    <col min="11" max="11" width="9.625" style="7" bestFit="1" customWidth="1"/>
    <col min="12" max="12" width="6.125" style="7" customWidth="1"/>
    <col min="13" max="13" width="9.625" style="7" bestFit="1" customWidth="1"/>
    <col min="14" max="14" width="5.875" style="7" customWidth="1"/>
    <col min="15" max="15" width="9.625" style="7" bestFit="1" customWidth="1"/>
    <col min="16" max="16" width="10.75" style="7" customWidth="1"/>
    <col min="17" max="17" width="9.125" style="7" customWidth="1"/>
    <col min="18" max="18" width="10.375" style="7" customWidth="1"/>
    <col min="19" max="19" width="8" style="7" customWidth="1"/>
    <col min="20" max="20" width="13.125" style="7" customWidth="1"/>
    <col min="21" max="16384" width="9" style="7"/>
  </cols>
  <sheetData>
    <row r="1" spans="1:25" s="6" customFormat="1" ht="24.95" customHeight="1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5"/>
      <c r="V1" s="5"/>
      <c r="W1" s="5"/>
      <c r="X1" s="5"/>
      <c r="Y1" s="5"/>
    </row>
    <row r="2" spans="1:25" s="6" customFormat="1" ht="24.95" customHeight="1" x14ac:dyDescent="0.2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5"/>
      <c r="V2" s="5"/>
      <c r="W2" s="5"/>
      <c r="X2" s="5"/>
      <c r="Y2" s="5"/>
    </row>
    <row r="3" spans="1:25" s="6" customFormat="1" ht="20.100000000000001" customHeight="1" x14ac:dyDescent="0.25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5"/>
      <c r="V3" s="5"/>
      <c r="W3" s="5"/>
      <c r="X3" s="5"/>
      <c r="Y3" s="5"/>
    </row>
    <row r="4" spans="1:25" s="6" customFormat="1" ht="20.100000000000001" customHeight="1" thickBot="1" x14ac:dyDescent="0.3">
      <c r="A4" s="12" t="s">
        <v>39</v>
      </c>
      <c r="B4" s="4"/>
      <c r="C4" s="4"/>
      <c r="D4" s="4"/>
      <c r="E4" s="4"/>
      <c r="F4" s="4"/>
      <c r="G4" s="4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5" s="2" customFormat="1" ht="35.450000000000003" customHeight="1" x14ac:dyDescent="0.25">
      <c r="A5" s="26" t="s">
        <v>1</v>
      </c>
      <c r="B5" s="78" t="s">
        <v>2</v>
      </c>
      <c r="C5" s="78" t="s">
        <v>3</v>
      </c>
      <c r="D5" s="78" t="s">
        <v>33</v>
      </c>
      <c r="E5" s="81" t="s">
        <v>32</v>
      </c>
      <c r="F5" s="81" t="s">
        <v>31</v>
      </c>
      <c r="G5" s="78" t="s">
        <v>29</v>
      </c>
      <c r="H5" s="78" t="s">
        <v>30</v>
      </c>
      <c r="I5" s="78" t="s">
        <v>34</v>
      </c>
      <c r="J5" s="84" t="s">
        <v>9</v>
      </c>
      <c r="K5" s="85"/>
      <c r="L5" s="85"/>
      <c r="M5" s="85"/>
      <c r="N5" s="85"/>
      <c r="O5" s="86"/>
      <c r="P5" s="87" t="s">
        <v>11</v>
      </c>
      <c r="Q5" s="88"/>
      <c r="R5" s="89" t="s">
        <v>38</v>
      </c>
      <c r="S5" s="92" t="s">
        <v>5</v>
      </c>
      <c r="T5" s="78" t="s">
        <v>4</v>
      </c>
    </row>
    <row r="6" spans="1:25" s="8" customFormat="1" ht="18.600000000000001" customHeight="1" x14ac:dyDescent="0.25">
      <c r="A6" s="95" t="s">
        <v>6</v>
      </c>
      <c r="B6" s="79"/>
      <c r="C6" s="79"/>
      <c r="D6" s="79"/>
      <c r="E6" s="82"/>
      <c r="F6" s="82"/>
      <c r="G6" s="79"/>
      <c r="H6" s="79"/>
      <c r="I6" s="79"/>
      <c r="J6" s="84" t="s">
        <v>35</v>
      </c>
      <c r="K6" s="39"/>
      <c r="L6" s="84" t="s">
        <v>36</v>
      </c>
      <c r="M6" s="39"/>
      <c r="N6" s="44" t="s">
        <v>37</v>
      </c>
      <c r="O6" s="97"/>
      <c r="P6" s="98" t="s">
        <v>28</v>
      </c>
      <c r="Q6" s="100" t="s">
        <v>27</v>
      </c>
      <c r="R6" s="90"/>
      <c r="S6" s="93"/>
      <c r="T6" s="79"/>
    </row>
    <row r="7" spans="1:25" s="8" customFormat="1" ht="19.899999999999999" customHeight="1" x14ac:dyDescent="0.25">
      <c r="A7" s="96"/>
      <c r="B7" s="80"/>
      <c r="C7" s="80"/>
      <c r="D7" s="80"/>
      <c r="E7" s="83"/>
      <c r="F7" s="83"/>
      <c r="G7" s="80"/>
      <c r="H7" s="80"/>
      <c r="I7" s="80"/>
      <c r="J7" s="26" t="s">
        <v>12</v>
      </c>
      <c r="K7" s="26" t="s">
        <v>13</v>
      </c>
      <c r="L7" s="26" t="s">
        <v>12</v>
      </c>
      <c r="M7" s="26" t="s">
        <v>13</v>
      </c>
      <c r="N7" s="26" t="s">
        <v>12</v>
      </c>
      <c r="O7" s="10" t="s">
        <v>13</v>
      </c>
      <c r="P7" s="99"/>
      <c r="Q7" s="101"/>
      <c r="R7" s="91"/>
      <c r="S7" s="94"/>
      <c r="T7" s="80"/>
    </row>
    <row r="8" spans="1:25" s="8" customFormat="1" ht="16.5" customHeight="1" thickBot="1" x14ac:dyDescent="0.3">
      <c r="A8" s="14" t="s">
        <v>14</v>
      </c>
      <c r="B8" s="47" t="s">
        <v>20</v>
      </c>
      <c r="C8" s="49">
        <v>1</v>
      </c>
      <c r="D8" s="51">
        <f>ROUND(38898*12/31,0)</f>
        <v>15057</v>
      </c>
      <c r="E8" s="51">
        <v>0</v>
      </c>
      <c r="F8" s="51">
        <v>0</v>
      </c>
      <c r="G8" s="51">
        <f>SUM(D8:F9)</f>
        <v>15057</v>
      </c>
      <c r="H8" s="53">
        <f>G8-I8</f>
        <v>0</v>
      </c>
      <c r="I8" s="55">
        <f>D8+F8</f>
        <v>15057</v>
      </c>
      <c r="J8" s="56">
        <v>0</v>
      </c>
      <c r="K8" s="51">
        <f>ROUND(3519*12/31,0)</f>
        <v>1362</v>
      </c>
      <c r="L8" s="64">
        <v>0</v>
      </c>
      <c r="M8" s="51">
        <v>1940</v>
      </c>
      <c r="N8" s="64">
        <v>0</v>
      </c>
      <c r="O8" s="51">
        <f>ROUND(2406*12/31,0)</f>
        <v>931</v>
      </c>
      <c r="P8" s="66">
        <f>ROUND(-1002*12/31,0)</f>
        <v>-388</v>
      </c>
      <c r="Q8" s="51">
        <v>-622</v>
      </c>
      <c r="R8" s="58">
        <f>G8+P8+Q8</f>
        <v>14047</v>
      </c>
      <c r="S8" s="60"/>
      <c r="T8" s="62" t="s">
        <v>22</v>
      </c>
    </row>
    <row r="9" spans="1:25" s="1" customFormat="1" ht="16.5" customHeight="1" x14ac:dyDescent="0.25">
      <c r="A9" s="15" t="s">
        <v>15</v>
      </c>
      <c r="B9" s="48"/>
      <c r="C9" s="50"/>
      <c r="D9" s="52"/>
      <c r="E9" s="52"/>
      <c r="F9" s="52"/>
      <c r="G9" s="52"/>
      <c r="H9" s="54"/>
      <c r="I9" s="55"/>
      <c r="J9" s="57"/>
      <c r="K9" s="52"/>
      <c r="L9" s="65"/>
      <c r="M9" s="52"/>
      <c r="N9" s="65"/>
      <c r="O9" s="52"/>
      <c r="P9" s="67"/>
      <c r="Q9" s="52"/>
      <c r="R9" s="59"/>
      <c r="S9" s="61"/>
      <c r="T9" s="63"/>
    </row>
    <row r="10" spans="1:25" s="1" customFormat="1" ht="16.5" customHeight="1" thickBot="1" x14ac:dyDescent="0.3">
      <c r="A10" s="14" t="s">
        <v>14</v>
      </c>
      <c r="B10" s="47" t="s">
        <v>20</v>
      </c>
      <c r="C10" s="49">
        <v>2</v>
      </c>
      <c r="D10" s="51">
        <v>38898</v>
      </c>
      <c r="E10" s="51">
        <v>1000</v>
      </c>
      <c r="F10" s="51">
        <v>0</v>
      </c>
      <c r="G10" s="51">
        <f>SUM(D10:F11)</f>
        <v>39898</v>
      </c>
      <c r="H10" s="53">
        <f>G10-I10</f>
        <v>1000</v>
      </c>
      <c r="I10" s="55">
        <f>D10+F10</f>
        <v>38898</v>
      </c>
      <c r="J10" s="56">
        <v>0</v>
      </c>
      <c r="K10" s="56">
        <f>3509+10</f>
        <v>3519</v>
      </c>
      <c r="L10" s="64">
        <v>0</v>
      </c>
      <c r="M10" s="51">
        <v>1940</v>
      </c>
      <c r="N10" s="64">
        <v>0</v>
      </c>
      <c r="O10" s="53">
        <v>2406</v>
      </c>
      <c r="P10" s="66">
        <v>-1002</v>
      </c>
      <c r="Q10" s="51">
        <v>-622</v>
      </c>
      <c r="R10" s="58">
        <f>G10+P10+Q10</f>
        <v>38274</v>
      </c>
      <c r="S10" s="60"/>
      <c r="T10" s="62"/>
    </row>
    <row r="11" spans="1:25" s="1" customFormat="1" ht="16.5" customHeight="1" x14ac:dyDescent="0.25">
      <c r="A11" s="15" t="s">
        <v>15</v>
      </c>
      <c r="B11" s="48"/>
      <c r="C11" s="50"/>
      <c r="D11" s="52"/>
      <c r="E11" s="52"/>
      <c r="F11" s="52"/>
      <c r="G11" s="52"/>
      <c r="H11" s="54"/>
      <c r="I11" s="55"/>
      <c r="J11" s="57"/>
      <c r="K11" s="57"/>
      <c r="L11" s="65"/>
      <c r="M11" s="52"/>
      <c r="N11" s="65"/>
      <c r="O11" s="54"/>
      <c r="P11" s="67"/>
      <c r="Q11" s="52"/>
      <c r="R11" s="59"/>
      <c r="S11" s="61"/>
      <c r="T11" s="63"/>
    </row>
    <row r="12" spans="1:25" s="1" customFormat="1" ht="16.5" customHeight="1" thickBot="1" x14ac:dyDescent="0.3">
      <c r="A12" s="14" t="s">
        <v>14</v>
      </c>
      <c r="B12" s="47" t="s">
        <v>20</v>
      </c>
      <c r="C12" s="49">
        <v>3</v>
      </c>
      <c r="D12" s="51">
        <v>38898</v>
      </c>
      <c r="E12" s="51">
        <v>1000</v>
      </c>
      <c r="F12" s="51">
        <f>-ROUND(D12/240*10,0)</f>
        <v>-1621</v>
      </c>
      <c r="G12" s="51">
        <f>SUM(D12:F13)</f>
        <v>38277</v>
      </c>
      <c r="H12" s="53">
        <f>G12-I12</f>
        <v>1000</v>
      </c>
      <c r="I12" s="55">
        <f>D12+F12</f>
        <v>37277</v>
      </c>
      <c r="J12" s="56">
        <v>0</v>
      </c>
      <c r="K12" s="56">
        <f>3509+10</f>
        <v>3519</v>
      </c>
      <c r="L12" s="64">
        <v>0</v>
      </c>
      <c r="M12" s="51">
        <v>1940</v>
      </c>
      <c r="N12" s="64">
        <v>0</v>
      </c>
      <c r="O12" s="53">
        <v>2406</v>
      </c>
      <c r="P12" s="66">
        <v>-1002</v>
      </c>
      <c r="Q12" s="51">
        <v>-622</v>
      </c>
      <c r="R12" s="58">
        <f>G12+P12+Q12</f>
        <v>36653</v>
      </c>
      <c r="S12" s="60"/>
      <c r="T12" s="62" t="s">
        <v>17</v>
      </c>
    </row>
    <row r="13" spans="1:25" s="1" customFormat="1" ht="16.5" customHeight="1" x14ac:dyDescent="0.25">
      <c r="A13" s="15" t="s">
        <v>15</v>
      </c>
      <c r="B13" s="48"/>
      <c r="C13" s="50"/>
      <c r="D13" s="52"/>
      <c r="E13" s="52"/>
      <c r="F13" s="52"/>
      <c r="G13" s="52"/>
      <c r="H13" s="54"/>
      <c r="I13" s="55"/>
      <c r="J13" s="57"/>
      <c r="K13" s="57"/>
      <c r="L13" s="65"/>
      <c r="M13" s="52"/>
      <c r="N13" s="65"/>
      <c r="O13" s="54"/>
      <c r="P13" s="67"/>
      <c r="Q13" s="52"/>
      <c r="R13" s="59"/>
      <c r="S13" s="61"/>
      <c r="T13" s="63"/>
    </row>
    <row r="14" spans="1:25" s="1" customFormat="1" ht="16.5" customHeight="1" thickBot="1" x14ac:dyDescent="0.3">
      <c r="A14" s="14" t="s">
        <v>14</v>
      </c>
      <c r="B14" s="49" t="s">
        <v>20</v>
      </c>
      <c r="C14" s="49">
        <v>4</v>
      </c>
      <c r="D14" s="51">
        <v>38898</v>
      </c>
      <c r="E14" s="68">
        <v>0</v>
      </c>
      <c r="F14" s="51">
        <v>0</v>
      </c>
      <c r="G14" s="68">
        <f>SUM(D14:F15)</f>
        <v>38898</v>
      </c>
      <c r="H14" s="53">
        <f>G14-I14</f>
        <v>0</v>
      </c>
      <c r="I14" s="55">
        <f>D14+F14</f>
        <v>38898</v>
      </c>
      <c r="J14" s="68">
        <v>0</v>
      </c>
      <c r="K14" s="56">
        <f>3509+10</f>
        <v>3519</v>
      </c>
      <c r="L14" s="64">
        <v>0</v>
      </c>
      <c r="M14" s="51">
        <v>1940</v>
      </c>
      <c r="N14" s="64">
        <v>0</v>
      </c>
      <c r="O14" s="53">
        <v>2406</v>
      </c>
      <c r="P14" s="66">
        <v>-1002</v>
      </c>
      <c r="Q14" s="51">
        <v>-622</v>
      </c>
      <c r="R14" s="58">
        <f>G14+P14+Q14</f>
        <v>37274</v>
      </c>
      <c r="S14" s="70"/>
      <c r="T14" s="62"/>
    </row>
    <row r="15" spans="1:25" s="1" customFormat="1" ht="16.5" customHeight="1" x14ac:dyDescent="0.25">
      <c r="A15" s="15" t="s">
        <v>15</v>
      </c>
      <c r="B15" s="50"/>
      <c r="C15" s="50"/>
      <c r="D15" s="52"/>
      <c r="E15" s="69"/>
      <c r="F15" s="52"/>
      <c r="G15" s="69"/>
      <c r="H15" s="54"/>
      <c r="I15" s="55"/>
      <c r="J15" s="69"/>
      <c r="K15" s="57"/>
      <c r="L15" s="65"/>
      <c r="M15" s="52"/>
      <c r="N15" s="65"/>
      <c r="O15" s="54"/>
      <c r="P15" s="67"/>
      <c r="Q15" s="52"/>
      <c r="R15" s="59"/>
      <c r="S15" s="71"/>
      <c r="T15" s="63"/>
    </row>
    <row r="16" spans="1:25" s="1" customFormat="1" ht="16.5" customHeight="1" thickBot="1" x14ac:dyDescent="0.3">
      <c r="A16" s="14" t="s">
        <v>14</v>
      </c>
      <c r="B16" s="49" t="s">
        <v>20</v>
      </c>
      <c r="C16" s="49">
        <v>5</v>
      </c>
      <c r="D16" s="51">
        <v>38898</v>
      </c>
      <c r="E16" s="68">
        <v>0</v>
      </c>
      <c r="F16" s="51">
        <v>0</v>
      </c>
      <c r="G16" s="68">
        <f>SUM(D16:F17)</f>
        <v>38898</v>
      </c>
      <c r="H16" s="53">
        <f>G16-I16</f>
        <v>0</v>
      </c>
      <c r="I16" s="55">
        <f>D16+F16</f>
        <v>38898</v>
      </c>
      <c r="J16" s="68">
        <v>0</v>
      </c>
      <c r="K16" s="56">
        <f>3509+10</f>
        <v>3519</v>
      </c>
      <c r="L16" s="64">
        <v>0</v>
      </c>
      <c r="M16" s="51">
        <v>1940</v>
      </c>
      <c r="N16" s="64">
        <v>0</v>
      </c>
      <c r="O16" s="53">
        <v>2406</v>
      </c>
      <c r="P16" s="66">
        <v>-1002</v>
      </c>
      <c r="Q16" s="51">
        <v>-622</v>
      </c>
      <c r="R16" s="58">
        <f>G16+P16+Q16</f>
        <v>37274</v>
      </c>
      <c r="S16" s="70"/>
      <c r="T16" s="62"/>
    </row>
    <row r="17" spans="1:20" s="1" customFormat="1" ht="16.5" customHeight="1" x14ac:dyDescent="0.25">
      <c r="A17" s="15" t="s">
        <v>15</v>
      </c>
      <c r="B17" s="50"/>
      <c r="C17" s="50"/>
      <c r="D17" s="52"/>
      <c r="E17" s="69"/>
      <c r="F17" s="52"/>
      <c r="G17" s="69"/>
      <c r="H17" s="54"/>
      <c r="I17" s="55"/>
      <c r="J17" s="69"/>
      <c r="K17" s="57"/>
      <c r="L17" s="65"/>
      <c r="M17" s="52"/>
      <c r="N17" s="65"/>
      <c r="O17" s="54"/>
      <c r="P17" s="67"/>
      <c r="Q17" s="52"/>
      <c r="R17" s="59"/>
      <c r="S17" s="71"/>
      <c r="T17" s="63"/>
    </row>
    <row r="18" spans="1:20" s="1" customFormat="1" ht="16.5" customHeight="1" thickBot="1" x14ac:dyDescent="0.3">
      <c r="A18" s="14" t="s">
        <v>14</v>
      </c>
      <c r="B18" s="49" t="s">
        <v>20</v>
      </c>
      <c r="C18" s="49">
        <v>6</v>
      </c>
      <c r="D18" s="51">
        <v>38898</v>
      </c>
      <c r="E18" s="68">
        <v>3000</v>
      </c>
      <c r="F18" s="51">
        <v>0</v>
      </c>
      <c r="G18" s="68">
        <f>SUM(D18:F19)</f>
        <v>41898</v>
      </c>
      <c r="H18" s="53">
        <f>G18-I18</f>
        <v>3000</v>
      </c>
      <c r="I18" s="55">
        <f>D18+F18</f>
        <v>38898</v>
      </c>
      <c r="J18" s="68">
        <v>0</v>
      </c>
      <c r="K18" s="56">
        <f>3509+10</f>
        <v>3519</v>
      </c>
      <c r="L18" s="64">
        <v>0</v>
      </c>
      <c r="M18" s="51">
        <v>1940</v>
      </c>
      <c r="N18" s="64">
        <v>0</v>
      </c>
      <c r="O18" s="53">
        <v>2406</v>
      </c>
      <c r="P18" s="66">
        <v>-1002</v>
      </c>
      <c r="Q18" s="51">
        <v>-622</v>
      </c>
      <c r="R18" s="58">
        <f>G18+P18+Q18</f>
        <v>40274</v>
      </c>
      <c r="S18" s="70"/>
      <c r="T18" s="62"/>
    </row>
    <row r="19" spans="1:20" s="1" customFormat="1" ht="16.5" customHeight="1" x14ac:dyDescent="0.25">
      <c r="A19" s="15" t="s">
        <v>15</v>
      </c>
      <c r="B19" s="50"/>
      <c r="C19" s="50"/>
      <c r="D19" s="52"/>
      <c r="E19" s="69"/>
      <c r="F19" s="52"/>
      <c r="G19" s="69"/>
      <c r="H19" s="54"/>
      <c r="I19" s="55"/>
      <c r="J19" s="69"/>
      <c r="K19" s="57"/>
      <c r="L19" s="65"/>
      <c r="M19" s="52"/>
      <c r="N19" s="65"/>
      <c r="O19" s="54"/>
      <c r="P19" s="67"/>
      <c r="Q19" s="52"/>
      <c r="R19" s="59"/>
      <c r="S19" s="71"/>
      <c r="T19" s="63"/>
    </row>
    <row r="20" spans="1:20" s="1" customFormat="1" ht="16.5" customHeight="1" thickBot="1" x14ac:dyDescent="0.3">
      <c r="A20" s="14" t="s">
        <v>14</v>
      </c>
      <c r="B20" s="49" t="s">
        <v>20</v>
      </c>
      <c r="C20" s="49">
        <v>7</v>
      </c>
      <c r="D20" s="51">
        <v>38898</v>
      </c>
      <c r="E20" s="68">
        <v>0</v>
      </c>
      <c r="F20" s="51">
        <v>0</v>
      </c>
      <c r="G20" s="68">
        <f>SUM(D20:F21)</f>
        <v>38898</v>
      </c>
      <c r="H20" s="53">
        <f>G20-I20</f>
        <v>0</v>
      </c>
      <c r="I20" s="55">
        <f>D20+F20</f>
        <v>38898</v>
      </c>
      <c r="J20" s="68">
        <v>0</v>
      </c>
      <c r="K20" s="56">
        <f>3509+10</f>
        <v>3519</v>
      </c>
      <c r="L20" s="64">
        <v>0</v>
      </c>
      <c r="M20" s="51">
        <v>1940</v>
      </c>
      <c r="N20" s="64">
        <v>0</v>
      </c>
      <c r="O20" s="53">
        <v>2406</v>
      </c>
      <c r="P20" s="66">
        <v>-1002</v>
      </c>
      <c r="Q20" s="51">
        <v>-622</v>
      </c>
      <c r="R20" s="58">
        <f>G20+P20+Q20</f>
        <v>37274</v>
      </c>
      <c r="S20" s="70"/>
      <c r="T20" s="62"/>
    </row>
    <row r="21" spans="1:20" s="1" customFormat="1" ht="16.5" customHeight="1" x14ac:dyDescent="0.25">
      <c r="A21" s="15" t="s">
        <v>15</v>
      </c>
      <c r="B21" s="50"/>
      <c r="C21" s="50"/>
      <c r="D21" s="52"/>
      <c r="E21" s="69"/>
      <c r="F21" s="52"/>
      <c r="G21" s="69"/>
      <c r="H21" s="54"/>
      <c r="I21" s="55"/>
      <c r="J21" s="69"/>
      <c r="K21" s="57"/>
      <c r="L21" s="65"/>
      <c r="M21" s="52"/>
      <c r="N21" s="65"/>
      <c r="O21" s="54"/>
      <c r="P21" s="67"/>
      <c r="Q21" s="52"/>
      <c r="R21" s="59"/>
      <c r="S21" s="71"/>
      <c r="T21" s="63"/>
    </row>
    <row r="22" spans="1:20" s="1" customFormat="1" ht="16.5" customHeight="1" thickBot="1" x14ac:dyDescent="0.3">
      <c r="A22" s="14" t="s">
        <v>14</v>
      </c>
      <c r="B22" s="47" t="s">
        <v>20</v>
      </c>
      <c r="C22" s="49">
        <v>8</v>
      </c>
      <c r="D22" s="51">
        <v>38898</v>
      </c>
      <c r="E22" s="51">
        <v>0</v>
      </c>
      <c r="F22" s="51">
        <f>-ROUND(D22/240*16,0)</f>
        <v>-2593</v>
      </c>
      <c r="G22" s="51">
        <f>SUM(D22:F23)</f>
        <v>36305</v>
      </c>
      <c r="H22" s="53">
        <f>G22-I22</f>
        <v>0</v>
      </c>
      <c r="I22" s="55">
        <f>D22+F22</f>
        <v>36305</v>
      </c>
      <c r="J22" s="56">
        <v>0</v>
      </c>
      <c r="K22" s="56">
        <f>3509+10</f>
        <v>3519</v>
      </c>
      <c r="L22" s="64">
        <v>0</v>
      </c>
      <c r="M22" s="51">
        <v>1940</v>
      </c>
      <c r="N22" s="64">
        <v>0</v>
      </c>
      <c r="O22" s="53">
        <v>2406</v>
      </c>
      <c r="P22" s="66">
        <v>-1002</v>
      </c>
      <c r="Q22" s="51">
        <v>-622</v>
      </c>
      <c r="R22" s="58">
        <f>G22+P22+Q22</f>
        <v>34681</v>
      </c>
      <c r="S22" s="60"/>
      <c r="T22" s="62" t="s">
        <v>18</v>
      </c>
    </row>
    <row r="23" spans="1:20" s="1" customFormat="1" ht="16.5" customHeight="1" x14ac:dyDescent="0.25">
      <c r="A23" s="15" t="s">
        <v>15</v>
      </c>
      <c r="B23" s="48"/>
      <c r="C23" s="50"/>
      <c r="D23" s="52"/>
      <c r="E23" s="52"/>
      <c r="F23" s="52"/>
      <c r="G23" s="52"/>
      <c r="H23" s="54"/>
      <c r="I23" s="55"/>
      <c r="J23" s="57"/>
      <c r="K23" s="57"/>
      <c r="L23" s="65"/>
      <c r="M23" s="52"/>
      <c r="N23" s="65"/>
      <c r="O23" s="54"/>
      <c r="P23" s="67"/>
      <c r="Q23" s="52"/>
      <c r="R23" s="59"/>
      <c r="S23" s="61"/>
      <c r="T23" s="63"/>
    </row>
    <row r="24" spans="1:20" s="1" customFormat="1" ht="16.5" customHeight="1" thickBot="1" x14ac:dyDescent="0.3">
      <c r="A24" s="14" t="s">
        <v>14</v>
      </c>
      <c r="B24" s="47" t="s">
        <v>20</v>
      </c>
      <c r="C24" s="49">
        <v>9</v>
      </c>
      <c r="D24" s="51">
        <v>38898</v>
      </c>
      <c r="E24" s="51">
        <v>0</v>
      </c>
      <c r="F24" s="51">
        <f>-ROUND(D24/240*24,0)</f>
        <v>-3890</v>
      </c>
      <c r="G24" s="51">
        <f>SUM(D24:F25)</f>
        <v>35008</v>
      </c>
      <c r="H24" s="53">
        <f>G24-I24</f>
        <v>0</v>
      </c>
      <c r="I24" s="55">
        <f>D24+F24</f>
        <v>35008</v>
      </c>
      <c r="J24" s="56">
        <v>0</v>
      </c>
      <c r="K24" s="56">
        <f>3509+10</f>
        <v>3519</v>
      </c>
      <c r="L24" s="64">
        <v>0</v>
      </c>
      <c r="M24" s="51">
        <v>1940</v>
      </c>
      <c r="N24" s="64">
        <v>0</v>
      </c>
      <c r="O24" s="53">
        <v>2406</v>
      </c>
      <c r="P24" s="66">
        <v>-1002</v>
      </c>
      <c r="Q24" s="51">
        <v>-622</v>
      </c>
      <c r="R24" s="58">
        <f>G24+P24+Q24</f>
        <v>33384</v>
      </c>
      <c r="S24" s="60"/>
      <c r="T24" s="62" t="s">
        <v>19</v>
      </c>
    </row>
    <row r="25" spans="1:20" s="1" customFormat="1" ht="16.5" customHeight="1" x14ac:dyDescent="0.25">
      <c r="A25" s="15" t="s">
        <v>15</v>
      </c>
      <c r="B25" s="48"/>
      <c r="C25" s="50"/>
      <c r="D25" s="52"/>
      <c r="E25" s="52"/>
      <c r="F25" s="52"/>
      <c r="G25" s="52"/>
      <c r="H25" s="54"/>
      <c r="I25" s="55"/>
      <c r="J25" s="57"/>
      <c r="K25" s="57"/>
      <c r="L25" s="65"/>
      <c r="M25" s="52"/>
      <c r="N25" s="65"/>
      <c r="O25" s="54"/>
      <c r="P25" s="67"/>
      <c r="Q25" s="52"/>
      <c r="R25" s="59"/>
      <c r="S25" s="61"/>
      <c r="T25" s="63"/>
    </row>
    <row r="26" spans="1:20" s="1" customFormat="1" ht="16.5" customHeight="1" thickBot="1" x14ac:dyDescent="0.3">
      <c r="A26" s="14" t="s">
        <v>14</v>
      </c>
      <c r="B26" s="47" t="s">
        <v>20</v>
      </c>
      <c r="C26" s="49">
        <v>10</v>
      </c>
      <c r="D26" s="51">
        <v>38898</v>
      </c>
      <c r="E26" s="51">
        <v>1000</v>
      </c>
      <c r="F26" s="51">
        <v>0</v>
      </c>
      <c r="G26" s="51">
        <f>SUM(D26:F27)</f>
        <v>39898</v>
      </c>
      <c r="H26" s="53">
        <f>G26-I26</f>
        <v>1000</v>
      </c>
      <c r="I26" s="55">
        <f>D26+F26</f>
        <v>38898</v>
      </c>
      <c r="J26" s="56">
        <v>0</v>
      </c>
      <c r="K26" s="56">
        <f>3509+10</f>
        <v>3519</v>
      </c>
      <c r="L26" s="64">
        <v>0</v>
      </c>
      <c r="M26" s="51">
        <v>1940</v>
      </c>
      <c r="N26" s="64">
        <v>0</v>
      </c>
      <c r="O26" s="53">
        <v>2406</v>
      </c>
      <c r="P26" s="66">
        <v>-1002</v>
      </c>
      <c r="Q26" s="51">
        <v>-622</v>
      </c>
      <c r="R26" s="58">
        <f>G26+P26+Q26</f>
        <v>38274</v>
      </c>
      <c r="S26" s="60"/>
      <c r="T26" s="62"/>
    </row>
    <row r="27" spans="1:20" s="1" customFormat="1" ht="16.5" customHeight="1" x14ac:dyDescent="0.25">
      <c r="A27" s="15" t="s">
        <v>15</v>
      </c>
      <c r="B27" s="48"/>
      <c r="C27" s="50"/>
      <c r="D27" s="52"/>
      <c r="E27" s="52"/>
      <c r="F27" s="52"/>
      <c r="G27" s="52"/>
      <c r="H27" s="54"/>
      <c r="I27" s="55"/>
      <c r="J27" s="57"/>
      <c r="K27" s="57"/>
      <c r="L27" s="65"/>
      <c r="M27" s="52"/>
      <c r="N27" s="65"/>
      <c r="O27" s="54"/>
      <c r="P27" s="67"/>
      <c r="Q27" s="52"/>
      <c r="R27" s="59"/>
      <c r="S27" s="61"/>
      <c r="T27" s="63"/>
    </row>
    <row r="28" spans="1:20" s="1" customFormat="1" ht="16.5" customHeight="1" thickBot="1" x14ac:dyDescent="0.3">
      <c r="A28" s="14" t="s">
        <v>14</v>
      </c>
      <c r="B28" s="47" t="s">
        <v>20</v>
      </c>
      <c r="C28" s="49">
        <v>11</v>
      </c>
      <c r="D28" s="51">
        <v>38898</v>
      </c>
      <c r="E28" s="51">
        <v>0</v>
      </c>
      <c r="F28" s="51">
        <v>0</v>
      </c>
      <c r="G28" s="51">
        <f>SUM(D28:F29)</f>
        <v>38898</v>
      </c>
      <c r="H28" s="53">
        <f>G28-I28</f>
        <v>0</v>
      </c>
      <c r="I28" s="55">
        <f>D28+F28</f>
        <v>38898</v>
      </c>
      <c r="J28" s="56">
        <v>0</v>
      </c>
      <c r="K28" s="56">
        <f>3509+10</f>
        <v>3519</v>
      </c>
      <c r="L28" s="64">
        <v>0</v>
      </c>
      <c r="M28" s="51">
        <v>1940</v>
      </c>
      <c r="N28" s="64">
        <v>0</v>
      </c>
      <c r="O28" s="53">
        <v>2406</v>
      </c>
      <c r="P28" s="66">
        <v>-1002</v>
      </c>
      <c r="Q28" s="51">
        <v>-622</v>
      </c>
      <c r="R28" s="58">
        <f>G28+P28+Q28</f>
        <v>37274</v>
      </c>
      <c r="S28" s="60"/>
      <c r="T28" s="62"/>
    </row>
    <row r="29" spans="1:20" s="1" customFormat="1" ht="16.5" customHeight="1" x14ac:dyDescent="0.25">
      <c r="A29" s="15" t="s">
        <v>15</v>
      </c>
      <c r="B29" s="48"/>
      <c r="C29" s="50"/>
      <c r="D29" s="52"/>
      <c r="E29" s="52"/>
      <c r="F29" s="52"/>
      <c r="G29" s="52"/>
      <c r="H29" s="54"/>
      <c r="I29" s="55"/>
      <c r="J29" s="57"/>
      <c r="K29" s="57"/>
      <c r="L29" s="65"/>
      <c r="M29" s="52"/>
      <c r="N29" s="65"/>
      <c r="O29" s="54"/>
      <c r="P29" s="67"/>
      <c r="Q29" s="52"/>
      <c r="R29" s="59"/>
      <c r="S29" s="61"/>
      <c r="T29" s="63"/>
    </row>
    <row r="30" spans="1:20" s="1" customFormat="1" ht="16.5" customHeight="1" thickBot="1" x14ac:dyDescent="0.3">
      <c r="A30" s="14" t="s">
        <v>14</v>
      </c>
      <c r="B30" s="47" t="s">
        <v>20</v>
      </c>
      <c r="C30" s="49">
        <v>12</v>
      </c>
      <c r="D30" s="51">
        <v>38898</v>
      </c>
      <c r="E30" s="51">
        <v>0</v>
      </c>
      <c r="F30" s="51">
        <v>0</v>
      </c>
      <c r="G30" s="51">
        <f>SUM(D30:F31)</f>
        <v>38898</v>
      </c>
      <c r="H30" s="53">
        <f>G30-I30</f>
        <v>0</v>
      </c>
      <c r="I30" s="55">
        <f>D30+F30</f>
        <v>38898</v>
      </c>
      <c r="J30" s="56">
        <v>0</v>
      </c>
      <c r="K30" s="56">
        <f>3509+10</f>
        <v>3519</v>
      </c>
      <c r="L30" s="64">
        <v>0</v>
      </c>
      <c r="M30" s="51">
        <v>1940</v>
      </c>
      <c r="N30" s="64">
        <v>0</v>
      </c>
      <c r="O30" s="53">
        <v>2406</v>
      </c>
      <c r="P30" s="66">
        <v>-1002</v>
      </c>
      <c r="Q30" s="51">
        <v>-622</v>
      </c>
      <c r="R30" s="58">
        <f>G30+P30+Q30</f>
        <v>37274</v>
      </c>
      <c r="S30" s="60"/>
      <c r="T30" s="62"/>
    </row>
    <row r="31" spans="1:20" s="1" customFormat="1" ht="16.5" customHeight="1" x14ac:dyDescent="0.25">
      <c r="A31" s="15" t="s">
        <v>15</v>
      </c>
      <c r="B31" s="48"/>
      <c r="C31" s="50"/>
      <c r="D31" s="52"/>
      <c r="E31" s="52"/>
      <c r="F31" s="52"/>
      <c r="G31" s="52"/>
      <c r="H31" s="54"/>
      <c r="I31" s="55"/>
      <c r="J31" s="57"/>
      <c r="K31" s="57"/>
      <c r="L31" s="65"/>
      <c r="M31" s="52"/>
      <c r="N31" s="65"/>
      <c r="O31" s="54"/>
      <c r="P31" s="67"/>
      <c r="Q31" s="52"/>
      <c r="R31" s="59"/>
      <c r="S31" s="61"/>
      <c r="T31" s="63"/>
    </row>
    <row r="32" spans="1:20" s="1" customFormat="1" ht="16.5" customHeight="1" thickBot="1" x14ac:dyDescent="0.3">
      <c r="A32" s="14" t="s">
        <v>14</v>
      </c>
      <c r="B32" s="47" t="s">
        <v>20</v>
      </c>
      <c r="C32" s="72" t="s">
        <v>16</v>
      </c>
      <c r="D32" s="51">
        <v>80000</v>
      </c>
      <c r="E32" s="51"/>
      <c r="F32" s="51">
        <v>0</v>
      </c>
      <c r="G32" s="51">
        <f>SUM(D32:F33)</f>
        <v>80000</v>
      </c>
      <c r="H32" s="53">
        <f>G32-I32</f>
        <v>21653</v>
      </c>
      <c r="I32" s="74">
        <f>I30*1.5</f>
        <v>58347</v>
      </c>
      <c r="J32" s="56">
        <v>0</v>
      </c>
      <c r="K32" s="56">
        <v>0</v>
      </c>
      <c r="L32" s="64">
        <v>0</v>
      </c>
      <c r="M32" s="51">
        <v>0</v>
      </c>
      <c r="N32" s="64">
        <v>0</v>
      </c>
      <c r="O32" s="53">
        <v>0</v>
      </c>
      <c r="P32" s="66">
        <v>0</v>
      </c>
      <c r="Q32" s="51">
        <v>0</v>
      </c>
      <c r="R32" s="58">
        <f>G32+P32+Q32</f>
        <v>80000</v>
      </c>
      <c r="S32" s="60"/>
      <c r="T32" s="62" t="s">
        <v>21</v>
      </c>
    </row>
    <row r="33" spans="1:20" s="1" customFormat="1" ht="16.5" customHeight="1" x14ac:dyDescent="0.25">
      <c r="A33" s="15" t="s">
        <v>15</v>
      </c>
      <c r="B33" s="48"/>
      <c r="C33" s="73"/>
      <c r="D33" s="52"/>
      <c r="E33" s="52"/>
      <c r="F33" s="52"/>
      <c r="G33" s="52"/>
      <c r="H33" s="54"/>
      <c r="I33" s="75"/>
      <c r="J33" s="57"/>
      <c r="K33" s="57"/>
      <c r="L33" s="65"/>
      <c r="M33" s="52"/>
      <c r="N33" s="65"/>
      <c r="O33" s="54"/>
      <c r="P33" s="67"/>
      <c r="Q33" s="52"/>
      <c r="R33" s="59"/>
      <c r="S33" s="61"/>
      <c r="T33" s="63"/>
    </row>
    <row r="34" spans="1:20" s="1" customFormat="1" ht="36.75" customHeight="1" thickBot="1" x14ac:dyDescent="0.3">
      <c r="A34" s="42" t="s">
        <v>10</v>
      </c>
      <c r="B34" s="42"/>
      <c r="C34" s="42"/>
      <c r="D34" s="16">
        <f>SUM(D8:D33)</f>
        <v>522935</v>
      </c>
      <c r="E34" s="16">
        <f t="shared" ref="E34:N34" si="0">SUM(E8:E33)</f>
        <v>6000</v>
      </c>
      <c r="F34" s="17">
        <f t="shared" si="0"/>
        <v>-8104</v>
      </c>
      <c r="G34" s="16">
        <f t="shared" si="0"/>
        <v>520831</v>
      </c>
      <c r="H34" s="16">
        <f t="shared" si="0"/>
        <v>27653</v>
      </c>
      <c r="I34" s="16">
        <f t="shared" si="0"/>
        <v>493178</v>
      </c>
      <c r="J34" s="16">
        <f t="shared" si="0"/>
        <v>0</v>
      </c>
      <c r="K34" s="16">
        <f t="shared" si="0"/>
        <v>40071</v>
      </c>
      <c r="L34" s="16">
        <f t="shared" si="0"/>
        <v>0</v>
      </c>
      <c r="M34" s="16">
        <f t="shared" si="0"/>
        <v>23280</v>
      </c>
      <c r="N34" s="16">
        <f t="shared" si="0"/>
        <v>0</v>
      </c>
      <c r="O34" s="18">
        <f>SUM(O8:O33)</f>
        <v>27397</v>
      </c>
      <c r="P34" s="24">
        <f>SUM(P8:P33)</f>
        <v>-11410</v>
      </c>
      <c r="Q34" s="25">
        <f>SUM(Q8:Q33)</f>
        <v>-7464</v>
      </c>
      <c r="R34" s="19">
        <f>SUM(R8:R33)</f>
        <v>501957</v>
      </c>
      <c r="S34" s="20"/>
      <c r="T34" s="11"/>
    </row>
    <row r="35" spans="1:20" s="1" customFormat="1" ht="10.5" customHeight="1" x14ac:dyDescent="0.25">
      <c r="A35" s="3"/>
      <c r="B35" s="4"/>
      <c r="C35" s="4"/>
      <c r="D35" s="4"/>
      <c r="E35" s="4"/>
      <c r="F35" s="4"/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s="1" customFormat="1" ht="91.9" customHeight="1" x14ac:dyDescent="0.25">
      <c r="A36" s="76" t="s">
        <v>40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3"/>
      <c r="R36" s="3"/>
      <c r="S36" s="3"/>
      <c r="T36" s="3"/>
    </row>
    <row r="37" spans="1:20" x14ac:dyDescent="0.25">
      <c r="A37" s="21" t="s">
        <v>7</v>
      </c>
      <c r="B37" s="22"/>
      <c r="C37" s="4"/>
      <c r="D37" s="3" t="s">
        <v>0</v>
      </c>
      <c r="E37" s="3"/>
      <c r="F37" s="3"/>
      <c r="G37" s="23"/>
      <c r="H37" s="21" t="s">
        <v>8</v>
      </c>
      <c r="I37" s="21"/>
      <c r="J37" s="21"/>
      <c r="K37" s="3"/>
      <c r="L37" s="3"/>
      <c r="M37" s="3"/>
      <c r="N37" s="3"/>
      <c r="O37" s="3"/>
      <c r="P37" s="4"/>
      <c r="Q37" s="4"/>
      <c r="R37" s="4"/>
      <c r="S37" s="4"/>
      <c r="T37" s="4"/>
    </row>
    <row r="38" spans="1:20" x14ac:dyDescent="0.25">
      <c r="A38" s="3"/>
      <c r="B38" s="4"/>
      <c r="C38" s="4"/>
      <c r="D38" s="4"/>
      <c r="E38" s="4"/>
      <c r="F38" s="4"/>
      <c r="G38" s="4"/>
      <c r="H38" s="3"/>
      <c r="I38" s="3"/>
      <c r="J38" s="3"/>
      <c r="K38" s="3"/>
      <c r="L38" s="3"/>
      <c r="M38" s="3"/>
      <c r="N38" s="3"/>
      <c r="O38" s="3"/>
      <c r="P38" s="4"/>
      <c r="Q38" s="4"/>
      <c r="R38" s="4"/>
      <c r="S38" s="4"/>
      <c r="T38" s="4"/>
    </row>
    <row r="39" spans="1:20" ht="18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</sheetData>
  <mergeCells count="271">
    <mergeCell ref="T14:T15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K14:K15"/>
    <mergeCell ref="L14:L15"/>
    <mergeCell ref="M14:M15"/>
    <mergeCell ref="N14:N15"/>
    <mergeCell ref="S18:S19"/>
    <mergeCell ref="I16:I17"/>
    <mergeCell ref="J16:J17"/>
    <mergeCell ref="O14:O15"/>
    <mergeCell ref="P14:P15"/>
    <mergeCell ref="Q14:Q15"/>
    <mergeCell ref="R14:R15"/>
    <mergeCell ref="S14:S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6:K17"/>
    <mergeCell ref="L16:L17"/>
    <mergeCell ref="M16:M17"/>
    <mergeCell ref="N16:N17"/>
    <mergeCell ref="O16:O17"/>
    <mergeCell ref="P16:P17"/>
    <mergeCell ref="Q16:Q17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T22:T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I22:I23"/>
    <mergeCell ref="R24:R25"/>
    <mergeCell ref="S24:S25"/>
    <mergeCell ref="T24:T25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I12:I13"/>
    <mergeCell ref="B16:B17"/>
    <mergeCell ref="C16:C17"/>
    <mergeCell ref="D16:D17"/>
    <mergeCell ref="E16:E17"/>
    <mergeCell ref="F16:F17"/>
    <mergeCell ref="G16:G17"/>
    <mergeCell ref="H16:H17"/>
    <mergeCell ref="G12:G13"/>
    <mergeCell ref="E12:E13"/>
    <mergeCell ref="B18:B19"/>
    <mergeCell ref="C18:C19"/>
    <mergeCell ref="D18:D19"/>
    <mergeCell ref="E18:E19"/>
    <mergeCell ref="F18:F19"/>
    <mergeCell ref="G18:G19"/>
    <mergeCell ref="H18:H19"/>
    <mergeCell ref="I18:I19"/>
    <mergeCell ref="B12:B13"/>
    <mergeCell ref="J20:J21"/>
    <mergeCell ref="K20:K21"/>
    <mergeCell ref="L20:L21"/>
    <mergeCell ref="M20:M21"/>
    <mergeCell ref="H12:H13"/>
    <mergeCell ref="K26:K27"/>
    <mergeCell ref="F20:F21"/>
    <mergeCell ref="B20:B21"/>
    <mergeCell ref="C20:C21"/>
    <mergeCell ref="D20:D21"/>
    <mergeCell ref="E20:E21"/>
    <mergeCell ref="G20:G21"/>
    <mergeCell ref="H20:H21"/>
    <mergeCell ref="I20:I21"/>
    <mergeCell ref="B22:B23"/>
    <mergeCell ref="C22:C23"/>
    <mergeCell ref="D22:D23"/>
    <mergeCell ref="E22:E23"/>
    <mergeCell ref="F22:F23"/>
    <mergeCell ref="G22:G23"/>
    <mergeCell ref="H22:H23"/>
    <mergeCell ref="H26:H27"/>
    <mergeCell ref="I26:I27"/>
    <mergeCell ref="T16:T17"/>
    <mergeCell ref="T18:T19"/>
    <mergeCell ref="Q28:Q29"/>
    <mergeCell ref="L28:L29"/>
    <mergeCell ref="M28:M29"/>
    <mergeCell ref="Q26:Q27"/>
    <mergeCell ref="Q12:Q13"/>
    <mergeCell ref="Q10:Q11"/>
    <mergeCell ref="N20:N21"/>
    <mergeCell ref="O20:O21"/>
    <mergeCell ref="P20:P21"/>
    <mergeCell ref="Q20:Q21"/>
    <mergeCell ref="L12:L13"/>
    <mergeCell ref="O12:O13"/>
    <mergeCell ref="P12:P13"/>
    <mergeCell ref="O10:O11"/>
    <mergeCell ref="P10:P11"/>
    <mergeCell ref="M12:M13"/>
    <mergeCell ref="O26:O27"/>
    <mergeCell ref="P26:P27"/>
    <mergeCell ref="L26:L27"/>
    <mergeCell ref="O28:O29"/>
    <mergeCell ref="P28:P29"/>
    <mergeCell ref="M26:M27"/>
    <mergeCell ref="A6:A7"/>
    <mergeCell ref="J6:K6"/>
    <mergeCell ref="L6:M6"/>
    <mergeCell ref="N6:O6"/>
    <mergeCell ref="P6:P7"/>
    <mergeCell ref="Q6:Q7"/>
    <mergeCell ref="B5:B7"/>
    <mergeCell ref="C5:C7"/>
    <mergeCell ref="Q32:Q33"/>
    <mergeCell ref="N26:N27"/>
    <mergeCell ref="L10:L11"/>
    <mergeCell ref="B26:B27"/>
    <mergeCell ref="C26:C27"/>
    <mergeCell ref="D26:D27"/>
    <mergeCell ref="F26:F27"/>
    <mergeCell ref="G26:G27"/>
    <mergeCell ref="E26:E27"/>
    <mergeCell ref="I28:I29"/>
    <mergeCell ref="J28:J29"/>
    <mergeCell ref="K28:K29"/>
    <mergeCell ref="E28:E29"/>
    <mergeCell ref="J26:J27"/>
    <mergeCell ref="B10:B11"/>
    <mergeCell ref="C10:C11"/>
    <mergeCell ref="C12:C13"/>
    <mergeCell ref="D12:D13"/>
    <mergeCell ref="F12:F13"/>
    <mergeCell ref="N12:N13"/>
    <mergeCell ref="K10:K11"/>
    <mergeCell ref="P5:Q5"/>
    <mergeCell ref="R5:R7"/>
    <mergeCell ref="S5:S7"/>
    <mergeCell ref="T5:T7"/>
    <mergeCell ref="T12:T13"/>
    <mergeCell ref="T10:T11"/>
    <mergeCell ref="S10:S11"/>
    <mergeCell ref="S12:S13"/>
    <mergeCell ref="R12:R13"/>
    <mergeCell ref="R10:R11"/>
    <mergeCell ref="D10:D11"/>
    <mergeCell ref="F10:F11"/>
    <mergeCell ref="G10:G11"/>
    <mergeCell ref="E10:E11"/>
    <mergeCell ref="H10:H11"/>
    <mergeCell ref="I10:I11"/>
    <mergeCell ref="J10:J11"/>
    <mergeCell ref="P32:P33"/>
    <mergeCell ref="R8:R9"/>
    <mergeCell ref="S8:S9"/>
    <mergeCell ref="T8:T9"/>
    <mergeCell ref="Q8:Q9"/>
    <mergeCell ref="M10:M11"/>
    <mergeCell ref="N10:N11"/>
    <mergeCell ref="J12:J13"/>
    <mergeCell ref="K12:K13"/>
    <mergeCell ref="R32:R33"/>
    <mergeCell ref="S32:S33"/>
    <mergeCell ref="T32:T33"/>
    <mergeCell ref="T28:T29"/>
    <mergeCell ref="T26:T27"/>
    <mergeCell ref="R28:R29"/>
    <mergeCell ref="S28:S29"/>
    <mergeCell ref="S26:S27"/>
    <mergeCell ref="R26:R27"/>
    <mergeCell ref="R20:R21"/>
    <mergeCell ref="S20:S21"/>
    <mergeCell ref="T20:T21"/>
    <mergeCell ref="S22:S23"/>
    <mergeCell ref="R16:R17"/>
    <mergeCell ref="S16:S17"/>
    <mergeCell ref="O32:O33"/>
    <mergeCell ref="A36:P36"/>
    <mergeCell ref="J32:J33"/>
    <mergeCell ref="K32:K33"/>
    <mergeCell ref="F32:F33"/>
    <mergeCell ref="G32:G33"/>
    <mergeCell ref="A34:C34"/>
    <mergeCell ref="H32:H33"/>
    <mergeCell ref="K8:K9"/>
    <mergeCell ref="P8:P9"/>
    <mergeCell ref="O8:O9"/>
    <mergeCell ref="L8:L9"/>
    <mergeCell ref="I32:I33"/>
    <mergeCell ref="C32:C33"/>
    <mergeCell ref="D32:D33"/>
    <mergeCell ref="B8:B9"/>
    <mergeCell ref="C8:C9"/>
    <mergeCell ref="D8:D9"/>
    <mergeCell ref="B32:B33"/>
    <mergeCell ref="H28:H29"/>
    <mergeCell ref="L32:L33"/>
    <mergeCell ref="M32:M33"/>
    <mergeCell ref="N32:N33"/>
    <mergeCell ref="N28:N29"/>
    <mergeCell ref="A3:T3"/>
    <mergeCell ref="A1:T1"/>
    <mergeCell ref="A2:T2"/>
    <mergeCell ref="E32:E33"/>
    <mergeCell ref="D5:D7"/>
    <mergeCell ref="F5:F7"/>
    <mergeCell ref="G5:G7"/>
    <mergeCell ref="H5:H7"/>
    <mergeCell ref="J8:J9"/>
    <mergeCell ref="I8:I9"/>
    <mergeCell ref="H8:H9"/>
    <mergeCell ref="G8:G9"/>
    <mergeCell ref="F8:F9"/>
    <mergeCell ref="I5:I7"/>
    <mergeCell ref="J5:O5"/>
    <mergeCell ref="M8:M9"/>
    <mergeCell ref="N8:N9"/>
    <mergeCell ref="E5:E7"/>
    <mergeCell ref="E8:E9"/>
    <mergeCell ref="B28:B29"/>
    <mergeCell ref="C28:C29"/>
    <mergeCell ref="D28:D29"/>
    <mergeCell ref="F28:F29"/>
    <mergeCell ref="G28:G29"/>
  </mergeCells>
  <phoneticPr fontId="6" type="noConversion"/>
  <printOptions horizontalCentered="1"/>
  <pageMargins left="0.31496062992125984" right="0.11811023622047245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專職人員服務費印領清冊(空白)</vt:lpstr>
      <vt:lpstr>專職人員服務費印領清冊(範例)  </vt:lpstr>
      <vt:lpstr>'專職人員服務費印領清冊(空白)'!Print_Area</vt:lpstr>
      <vt:lpstr>'專職人員服務費印領清冊(範例)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吳燕玲</cp:lastModifiedBy>
  <cp:lastPrinted>2025-11-03T08:17:35Z</cp:lastPrinted>
  <dcterms:created xsi:type="dcterms:W3CDTF">2011-03-10T03:46:13Z</dcterms:created>
  <dcterms:modified xsi:type="dcterms:W3CDTF">2026-03-30T05:45:21Z</dcterms:modified>
</cp:coreProperties>
</file>