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332"/>
  <workbookPr defaultThemeVersion="124226"/>
  <mc:AlternateContent xmlns:mc="http://schemas.openxmlformats.org/markup-compatibility/2006">
    <mc:Choice Requires="x15">
      <x15ac:absPath xmlns:x15ac="http://schemas.microsoft.com/office/spreadsheetml/2010/11/ac" url="C:\Users\f00327\Documents\"/>
    </mc:Choice>
  </mc:AlternateContent>
  <xr:revisionPtr revIDLastSave="0" documentId="8_{25B8F4DC-304F-421A-9BAC-BEA3B02A58F9}" xr6:coauthVersionLast="47" xr6:coauthVersionMax="47" xr10:uidLastSave="{00000000-0000-0000-0000-000000000000}"/>
  <bookViews>
    <workbookView xWindow="-120" yWindow="-120" windowWidth="29040" windowHeight="15720" tabRatio="482"/>
  </bookViews>
  <sheets>
    <sheet name="中央各機關補助款執行情形表" sheetId="45" r:id="rId1"/>
  </sheets>
  <definedNames>
    <definedName name="_xlnm.Print_Area" localSheetId="0">中央各機關補助款執行情形表!$A$1:$M$47</definedName>
    <definedName name="_xlnm.Print_Titles" localSheetId="0">中央各機關補助款執行情形表!$1:$6</definedName>
    <definedName name="說明">#REF!</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3" i="45" l="1"/>
  <c r="I9" i="45"/>
  <c r="I10" i="45"/>
  <c r="I11" i="45"/>
  <c r="I18" i="45"/>
  <c r="I30" i="45"/>
  <c r="I31" i="45"/>
  <c r="I32" i="45"/>
  <c r="I33" i="45"/>
  <c r="I35" i="45"/>
  <c r="I43" i="45"/>
  <c r="D41" i="45"/>
  <c r="D20" i="45"/>
  <c r="D21" i="45"/>
  <c r="D22" i="45"/>
  <c r="D23" i="45"/>
  <c r="D24" i="45"/>
  <c r="D25" i="45"/>
  <c r="D26" i="45"/>
  <c r="D27" i="45"/>
  <c r="D28" i="45"/>
  <c r="D29" i="45"/>
  <c r="D30" i="45"/>
  <c r="D31" i="45"/>
  <c r="D32" i="45"/>
  <c r="D33" i="45"/>
  <c r="D34" i="45"/>
  <c r="D35" i="45"/>
  <c r="D36" i="45"/>
  <c r="D37" i="45"/>
  <c r="D38" i="45"/>
  <c r="D39" i="45"/>
  <c r="D40" i="45"/>
  <c r="D42" i="45"/>
  <c r="D43" i="45"/>
  <c r="D44" i="45"/>
  <c r="D45" i="45"/>
  <c r="D46" i="45"/>
  <c r="H20" i="45"/>
  <c r="I20" i="45"/>
  <c r="H21" i="45"/>
  <c r="I21" i="45"/>
  <c r="H22" i="45"/>
  <c r="I22" i="45"/>
  <c r="H23" i="45"/>
  <c r="I23" i="45"/>
  <c r="H24" i="45"/>
  <c r="I24" i="45"/>
  <c r="H25" i="45"/>
  <c r="I25" i="45"/>
  <c r="H26" i="45"/>
  <c r="I26" i="45"/>
  <c r="H27" i="45"/>
  <c r="I27" i="45"/>
  <c r="H28" i="45"/>
  <c r="I28" i="45"/>
  <c r="H29" i="45"/>
  <c r="I29" i="45"/>
  <c r="H30" i="45"/>
  <c r="H31" i="45"/>
  <c r="H32" i="45"/>
  <c r="H33" i="45"/>
  <c r="H34" i="45"/>
  <c r="I34" i="45"/>
  <c r="H35" i="45"/>
  <c r="H36" i="45"/>
  <c r="I36" i="45"/>
  <c r="H37" i="45"/>
  <c r="I37" i="45"/>
  <c r="H38" i="45"/>
  <c r="I38" i="45"/>
  <c r="H39" i="45"/>
  <c r="I39" i="45"/>
  <c r="H40" i="45"/>
  <c r="I40" i="45"/>
  <c r="H41" i="45"/>
  <c r="I41" i="45"/>
  <c r="H42" i="45"/>
  <c r="I42" i="45"/>
  <c r="H44" i="45"/>
  <c r="I44" i="45"/>
  <c r="H45" i="45"/>
  <c r="I45" i="45"/>
  <c r="H46" i="45"/>
  <c r="I46" i="45"/>
  <c r="L20" i="45"/>
  <c r="L21" i="45"/>
  <c r="M21" i="45"/>
  <c r="L22" i="45"/>
  <c r="M22" i="45"/>
  <c r="L23" i="45"/>
  <c r="L24" i="45"/>
  <c r="L25" i="45"/>
  <c r="M25" i="45"/>
  <c r="L26" i="45"/>
  <c r="L27" i="45"/>
  <c r="L28" i="45"/>
  <c r="M28" i="45"/>
  <c r="L29" i="45"/>
  <c r="L30" i="45"/>
  <c r="L31" i="45"/>
  <c r="L32" i="45"/>
  <c r="L33" i="45"/>
  <c r="L34" i="45"/>
  <c r="L35" i="45"/>
  <c r="L36" i="45"/>
  <c r="M36" i="45"/>
  <c r="L37" i="45"/>
  <c r="M37" i="45"/>
  <c r="L38" i="45"/>
  <c r="L39" i="45"/>
  <c r="L40" i="45"/>
  <c r="L41" i="45"/>
  <c r="L42" i="45"/>
  <c r="L43" i="45"/>
  <c r="L44" i="45"/>
  <c r="L45" i="45"/>
  <c r="L46" i="45"/>
  <c r="K20" i="45"/>
  <c r="M20" i="45"/>
  <c r="K21" i="45"/>
  <c r="K22" i="45"/>
  <c r="K23" i="45"/>
  <c r="M23" i="45"/>
  <c r="K24" i="45"/>
  <c r="M24" i="45"/>
  <c r="K25" i="45"/>
  <c r="K26" i="45"/>
  <c r="M26" i="45"/>
  <c r="K27" i="45"/>
  <c r="M27" i="45"/>
  <c r="K28" i="45"/>
  <c r="K29" i="45"/>
  <c r="M29" i="45"/>
  <c r="K30" i="45"/>
  <c r="M30" i="45"/>
  <c r="K31" i="45"/>
  <c r="M31" i="45"/>
  <c r="K32" i="45"/>
  <c r="M32" i="45"/>
  <c r="K33" i="45"/>
  <c r="M33" i="45"/>
  <c r="K34" i="45"/>
  <c r="M34" i="45"/>
  <c r="K35" i="45"/>
  <c r="M35" i="45"/>
  <c r="K36" i="45"/>
  <c r="K37" i="45"/>
  <c r="K38" i="45"/>
  <c r="M38" i="45"/>
  <c r="K39" i="45"/>
  <c r="M39" i="45"/>
  <c r="K40" i="45"/>
  <c r="M40" i="45"/>
  <c r="K41" i="45"/>
  <c r="M41" i="45"/>
  <c r="K42" i="45"/>
  <c r="M42" i="45"/>
  <c r="K43" i="45"/>
  <c r="K44" i="45"/>
  <c r="M44" i="45"/>
  <c r="K45" i="45"/>
  <c r="M45" i="45"/>
  <c r="K46" i="45"/>
  <c r="M46" i="45"/>
  <c r="G7" i="45"/>
  <c r="L7" i="45"/>
  <c r="F7" i="45"/>
  <c r="K7" i="45"/>
  <c r="M7" i="45"/>
  <c r="E7" i="45"/>
  <c r="C7" i="45"/>
  <c r="B7" i="45"/>
  <c r="D7" i="45"/>
  <c r="D16" i="45"/>
  <c r="H16" i="45"/>
  <c r="I16" i="45"/>
  <c r="K16" i="45"/>
  <c r="L16" i="45"/>
  <c r="M16" i="45"/>
  <c r="H8" i="45"/>
  <c r="I8" i="45"/>
  <c r="H9" i="45"/>
  <c r="H10" i="45"/>
  <c r="H11" i="45"/>
  <c r="H12" i="45"/>
  <c r="I12" i="45"/>
  <c r="H13" i="45"/>
  <c r="I13" i="45"/>
  <c r="H14" i="45"/>
  <c r="I14" i="45"/>
  <c r="H15" i="45"/>
  <c r="I15" i="45"/>
  <c r="H17" i="45"/>
  <c r="I17" i="45"/>
  <c r="H18" i="45"/>
  <c r="H19" i="45"/>
  <c r="L8" i="45"/>
  <c r="K8" i="45"/>
  <c r="M8" i="45"/>
  <c r="D8" i="45"/>
  <c r="L9" i="45"/>
  <c r="M9" i="45"/>
  <c r="K9" i="45"/>
  <c r="D9" i="45"/>
  <c r="L10" i="45"/>
  <c r="K10" i="45"/>
  <c r="M10" i="45"/>
  <c r="D10" i="45"/>
  <c r="L11" i="45"/>
  <c r="M11" i="45"/>
  <c r="K11" i="45"/>
  <c r="D11" i="45"/>
  <c r="L12" i="45"/>
  <c r="M12" i="45"/>
  <c r="K12" i="45"/>
  <c r="D12" i="45"/>
  <c r="L13" i="45"/>
  <c r="K13" i="45"/>
  <c r="M13" i="45"/>
  <c r="D13" i="45"/>
  <c r="L14" i="45"/>
  <c r="K14" i="45"/>
  <c r="M14" i="45"/>
  <c r="D14" i="45"/>
  <c r="K15" i="45"/>
  <c r="M15" i="45"/>
  <c r="L15" i="45"/>
  <c r="D15" i="45"/>
  <c r="K17" i="45"/>
  <c r="L17" i="45"/>
  <c r="M17" i="45"/>
  <c r="D17" i="45"/>
  <c r="K18" i="45"/>
  <c r="M18" i="45"/>
  <c r="L18" i="45"/>
  <c r="D18" i="45"/>
  <c r="K19" i="45"/>
  <c r="M19" i="45"/>
  <c r="L19" i="45"/>
  <c r="D19" i="45"/>
  <c r="M43" i="45"/>
  <c r="H7" i="45"/>
  <c r="I7" i="45"/>
</calcChain>
</file>

<file path=xl/sharedStrings.xml><?xml version="1.0" encoding="utf-8"?>
<sst xmlns="http://schemas.openxmlformats.org/spreadsheetml/2006/main" count="87" uniqueCount="87">
  <si>
    <t>中央各機關補助款執行情形表</t>
    <phoneticPr fontId="3" type="noConversion"/>
  </si>
  <si>
    <t>臺中市政府衛生局</t>
    <phoneticPr fontId="3" type="noConversion"/>
  </si>
  <si>
    <t>補助計畫名稱</t>
    <phoneticPr fontId="3" type="noConversion"/>
  </si>
  <si>
    <t>實　　　　　　　　　　現　　　　　　　　　　數</t>
    <phoneticPr fontId="3" type="noConversion"/>
  </si>
  <si>
    <t>賸　　　餘　　　數</t>
    <phoneticPr fontId="3" type="noConversion"/>
  </si>
  <si>
    <t>執行狀況說明</t>
    <phoneticPr fontId="3" type="noConversion"/>
  </si>
  <si>
    <t>合　　　計</t>
    <phoneticPr fontId="3" type="noConversion"/>
  </si>
  <si>
    <t>單位：新臺幣元</t>
    <phoneticPr fontId="3" type="noConversion"/>
  </si>
  <si>
    <t>補助款部分
(1)</t>
    <phoneticPr fontId="3" type="noConversion"/>
  </si>
  <si>
    <t>本府配合款部分
(2)</t>
    <phoneticPr fontId="3" type="noConversion"/>
  </si>
  <si>
    <t>合計
(3)=(1)+(2)</t>
    <phoneticPr fontId="3" type="noConversion"/>
  </si>
  <si>
    <t>歲出分配數
(4)</t>
    <phoneticPr fontId="3" type="noConversion"/>
  </si>
  <si>
    <t>補助款部分
(5)</t>
    <phoneticPr fontId="3" type="noConversion"/>
  </si>
  <si>
    <t>合計
(7)=(5)+(6)</t>
    <phoneticPr fontId="3" type="noConversion"/>
  </si>
  <si>
    <t>補助款部分
(9)=(1)-(5)</t>
    <phoneticPr fontId="3" type="noConversion"/>
  </si>
  <si>
    <t>實現數占歲出分配數之比率(%)
(8)=(7)/(4)</t>
    <phoneticPr fontId="3" type="noConversion"/>
  </si>
  <si>
    <t>本府配合款部分
(6)</t>
    <phoneticPr fontId="3" type="noConversion"/>
  </si>
  <si>
    <t>本府配合款部分
(10)=(2)-(6)</t>
    <phoneticPr fontId="3" type="noConversion"/>
  </si>
  <si>
    <t>合計
(11)=(9)+(10)</t>
    <phoneticPr fontId="3" type="noConversion"/>
  </si>
  <si>
    <t>預算金額/核定金額</t>
    <phoneticPr fontId="3" type="noConversion"/>
  </si>
  <si>
    <t>前瞻基礎建設計畫-公有危險建築補強重建-原住民族及離島地區衛生所(室)</t>
    <phoneticPr fontId="3" type="noConversion"/>
  </si>
  <si>
    <t>112年度原住民族及離島地區遠距醫療專科門診暨強化衛生所醫療影像設備計畫
　</t>
    <phoneticPr fontId="3" type="noConversion"/>
  </si>
  <si>
    <t>醫療爭議調解會運作
　</t>
    <phoneticPr fontId="3" type="noConversion"/>
  </si>
  <si>
    <t>建立優質之緊急醫療救護體系</t>
    <phoneticPr fontId="3" type="noConversion"/>
  </si>
  <si>
    <t>原住民族及離島地區醫療保健行政工作-資訊設備、巡迴醫療(機)車及醫療儀器補助計畫</t>
    <phoneticPr fontId="3" type="noConversion"/>
  </si>
  <si>
    <t>加強原住民族及離島地區醫療保健服務-原住民族就醫及長期照護資源(含社福機構)使用交通費補助計畫</t>
    <phoneticPr fontId="3" type="noConversion"/>
  </si>
  <si>
    <t>前瞻基礎建設計畫-原住民族及離島地區衛生所遠距醫療及健康照護服務建置計畫</t>
    <phoneticPr fontId="3" type="noConversion"/>
  </si>
  <si>
    <t>原住民族及離島地區衛生所醫療影像設備升級計畫</t>
    <phoneticPr fontId="3" type="noConversion"/>
  </si>
  <si>
    <t>排除就醫障礙計畫
　</t>
    <phoneticPr fontId="3" type="noConversion"/>
  </si>
  <si>
    <t>整合型心理健康工作計畫
　</t>
    <phoneticPr fontId="3" type="noConversion"/>
  </si>
  <si>
    <t>精神病人社區資源布建</t>
    <phoneticPr fontId="3" type="noConversion"/>
  </si>
  <si>
    <t>「110年至111年布建之銀髮健身俱樂部據點後續營運計畫(112年)」補助計畫
　</t>
    <phoneticPr fontId="3" type="noConversion"/>
  </si>
  <si>
    <t>「110年至111年布建之銀髮健身俱樂部據點後續營運計畫(113年)」補助計畫
　</t>
    <phoneticPr fontId="3" type="noConversion"/>
  </si>
  <si>
    <t>周產期高風險孕產婦(兒)追蹤關懷計畫
　</t>
    <phoneticPr fontId="3" type="noConversion"/>
  </si>
  <si>
    <t>銀髮健身俱樂部補助計畫
　</t>
    <phoneticPr fontId="3" type="noConversion"/>
  </si>
  <si>
    <t>新住民保健通譯員服務計畫</t>
    <phoneticPr fontId="3" type="noConversion"/>
  </si>
  <si>
    <t>整合性預防及延緩失能計畫</t>
    <phoneticPr fontId="3" type="noConversion"/>
  </si>
  <si>
    <t>預防及延緩失能之長者功能評估知能提升計畫
　</t>
    <phoneticPr fontId="3" type="noConversion"/>
  </si>
  <si>
    <t>綜合保健工作計畫
　</t>
    <phoneticPr fontId="3" type="noConversion"/>
  </si>
  <si>
    <t>112年布建之銀髮健身俱樂部據點後續營運計畫(113年-114年)
　</t>
    <phoneticPr fontId="3" type="noConversion"/>
  </si>
  <si>
    <t>原住民族及離島地區醫療保健行政工作-部落社區健康營造計畫</t>
    <phoneticPr fontId="3" type="noConversion"/>
  </si>
  <si>
    <t>口腔健康促進、提升口腔照護機構品質、口腔照護輔導訪查
　</t>
    <phoneticPr fontId="3" type="noConversion"/>
  </si>
  <si>
    <t>外國人健康檢查管理實施計畫
　</t>
    <phoneticPr fontId="3" type="noConversion"/>
  </si>
  <si>
    <t>傳染病防治計畫</t>
    <phoneticPr fontId="3" type="noConversion"/>
  </si>
  <si>
    <t>流感疫苗接種工作計畫
　</t>
    <phoneticPr fontId="3" type="noConversion"/>
  </si>
  <si>
    <t>112年度減少照護機構住民至醫療機構就醫方案
　</t>
    <phoneticPr fontId="3" type="noConversion"/>
  </si>
  <si>
    <t>失能身心障礙者特殊需求加值服務
　</t>
    <phoneticPr fontId="3" type="noConversion"/>
  </si>
  <si>
    <t>長照十年計畫2.0-強化照顧管理人力資源計畫</t>
    <phoneticPr fontId="3" type="noConversion"/>
  </si>
  <si>
    <t>聘僱外籍看護工家庭短期替代照顧服務實施計畫
　</t>
    <phoneticPr fontId="3" type="noConversion"/>
  </si>
  <si>
    <t>失智照護服務計畫
　</t>
    <phoneticPr fontId="3" type="noConversion"/>
  </si>
  <si>
    <t>112年度住宿式服務機構使用者補助方案</t>
    <phoneticPr fontId="3" type="noConversion"/>
  </si>
  <si>
    <t>住宿式服務機構使用者補助方案
　</t>
    <phoneticPr fontId="3" type="noConversion"/>
  </si>
  <si>
    <t>家庭照顧者支持性服務創新型計畫</t>
    <phoneticPr fontId="3" type="noConversion"/>
  </si>
  <si>
    <t>長期照顧十年計畫 2.0
　</t>
    <phoneticPr fontId="3" type="noConversion"/>
  </si>
  <si>
    <t>中低收入失能老人機構公費安置費
　</t>
    <phoneticPr fontId="3" type="noConversion"/>
  </si>
  <si>
    <t>112年度住宿式機構強化感染管制獎勵計畫
　</t>
    <phoneticPr fontId="3" type="noConversion"/>
  </si>
  <si>
    <t>112年度住宿式機構強化感染管制獎勵計畫(一般護理之家)</t>
    <phoneticPr fontId="3" type="noConversion"/>
  </si>
  <si>
    <t>減少照護機構住民至醫療機構就醫方案
(一般護理之家、住宿長照機構、團體家屋)</t>
    <phoneticPr fontId="3" type="noConversion"/>
  </si>
  <si>
    <t>衛生福利部補助辦理強化精神疾病、自殺防治及藥癮個案管理服務
　</t>
    <phoneticPr fontId="3" type="noConversion"/>
  </si>
  <si>
    <t>已於112年10月核銷；墊付款經費於113年3月21日轉正。</t>
    <phoneticPr fontId="3" type="noConversion"/>
  </si>
  <si>
    <t>本案係經衛生福利部同意核定之跨年度計畫，執行期程為111年至114年。且因本案地處偏鄉，人事成本、交通運輸成本皆高於平地，歷經2次流標及減項招標，於113年3月5日決標，工程於113年4月30日開工，後續依各項進度施工，以提升執行績效。</t>
  </si>
  <si>
    <t>本案中央補助款26萬於113年4月29日撥付至本局，目前陸續執行中。</t>
  </si>
  <si>
    <t>年度規劃方案及訓練活動已陸續執行中，將依進度盡速辦理核銷事宜。</t>
  </si>
  <si>
    <t>1.因聘用人員缺額尚未補足，刻正積極招募人力。
2.另多項業務計畫尚在執行中，將於辦理完畢後，儘速完成經費核銷事宜。</t>
  </si>
  <si>
    <t>因本方案係由減少照護機構外出至醫療機構就醫而達成方案指標而取得獎勵費用，又因住民就醫因素多且無法限制外出就醫，113年擬加強宣導機構由主責醫療機構經轉診再外出就醫，增加機構通過率以提高獎勵費用撥付。</t>
  </si>
  <si>
    <t>1.本計畫服務目標為增進外籍看護工休假機會，服務使用者多為臨時性及備用性服務提供，故經費控管不易。
2.今年使用服務人數相較去年大幅成長，爰致原核定金額不符使用之情形。
3.綜上，已於113年6月20日以府授衛照字第1130169645號函請增經費1,716萬3,000元。</t>
  </si>
  <si>
    <t>本計畫為中央預估每年補助人數後核定總金額，112年首度調整每人補助金額，惟實際申請補助人數不如預期，故經費執行數不如預期，113年5月16日中央已來文表示已收到繳回之賸餘款並同意結案。</t>
  </si>
  <si>
    <t>113年度中央尚未通知開始獎勵費用審核及撥付，俟撥付後將提高實現數。</t>
  </si>
  <si>
    <t>中華民國113年1月1日至9月30日</t>
    <phoneticPr fontId="3" type="noConversion"/>
  </si>
  <si>
    <t>113年度流感疫苗接種作業依中央政策10/1開始施打，目前持續辦理中。</t>
  </si>
  <si>
    <t>依據衛生福利部112年8月23日衛部心字第1121762684號函，本計畫將以代收代付方式執行，暫緩納入預算，爰不予執行。</t>
  </si>
  <si>
    <t>1.未有分配數。
2.本案於113年3月28日核定經費。
3.113年6月4日核定5家單位，目前已完成契約簽訂事宜。
4.俟年底審查期末報告後，核實支付補助經費。</t>
  </si>
  <si>
    <t>本計畫經費人事費用占總金額89.8%，113年核定照管人力221名(較112年新增64名)，本科每周皆有辦理照管人力招聘面試，截至10月9日進用人數159名包括督導13名及照專146名(含已錄取3名陸續報到中)。</t>
  </si>
  <si>
    <t>1.本計畫因113年中央調整補助基準及執行項目，故本局需較多時程輔導單位修正計畫書，致使未能及時核定單位計畫執行內容，部分服務單位尚無未撥付第二期款。
2.本局已於7-8月辦理實地輔導及查核，並陸續完成核定服務單位計畫書，刻正審查期中核銷經費中，俟審查通過且無待解決事項後，將儘速撥付第二期款，預計10月底前完成。</t>
  </si>
  <si>
    <t>1.衛生福利部於113年6月20日衛部顧字第1131961768號函知，本方案113年依照112年度公告之方案續行，並於113年7月1日起受理民眾之申請。
2.中央於113年7月19日以衛部顧字第1131962005號函重新核定本住助金額為7億3,161萬4,711元，並於
113年8月14日撥付第一期款，現依實際收件情形辦理撥款事宜中。
3.因中央於款項入帳時間及實際民眾申請情形，將依盡速辦理撥款事宜。</t>
  </si>
  <si>
    <t>1.本案於112年編列歲出預算為27,280,000，然因配合政策規劃113年本案中央核定金額僅有21,288,000，因113年度未追減預算，故實現數占歲出分配數之比率較低；如使用中央核定金額進行分配，第三季實現數占比達80.7%。
2.本計畫扣除獎補助費後，臨時人員酬金佔比69%，然第4位約用人員尚未到職，刻正辦理招募事宜。</t>
  </si>
  <si>
    <t>1.本補助計畫獎補助費占總經費約99%。
2.截止本次統計截止日，獎補助費尚有約5億5,330萬3,003元正在核銷流程中。
3.累計實現數較分配數減少原因，主要係113年長照2.0整合型計畫-長照服務給支付費用每月金額成長率趨緩，較預期成長率低所致。
4.將持續辦理補助費用核銷事宜並積極督促業務執行進度，以提高經費執行率。</t>
  </si>
  <si>
    <t>1.經查中央業於113年4月22日及113年5月14日向本局撥款第一期款項（3,345萬8,640元）及第二期款項（3,345萬8,640元）。
2.次查8月份請款核銷作業已完成；9月份核銷案件於10月辦理，目前刻正辦理中。</t>
  </si>
  <si>
    <t>1.補助轄下依長服法設立之住宿式機構，其達成衛生福利部公告指標之機構給予獎勵補助機關依計畫實際執行數(查核通過機構之獎勵費用)核撥。
2.本案於113年5月21日衛部顧字第1130017321號函衛福部同意結報完成。</t>
  </si>
  <si>
    <t>1.補助轄下護理之家，其達成衛生福利部公告指標之機構給予獎勵補助機關依計畫實際執行數(查核通過機構之獎勵費用)核撥。
2.本案於113年8月26日衛部顧字第1131561165號函衛福部同意結報完成。</t>
  </si>
  <si>
    <t>刻正辦理第二期款(60萬元)撥付相關事宜，預計於10月底前完成，如核銷完成，經費執行率可達100%。</t>
  </si>
  <si>
    <t>刻正辦理預撥付衛生所11萬5,798元之核銷轉正事宜，預計於10月底前完成，如核銷完成，經費執行率可達90%以上。</t>
  </si>
  <si>
    <t>本案尚未經衛生福利部核定。</t>
    <phoneticPr fontId="3" type="noConversion"/>
  </si>
  <si>
    <t>預計於10月7日辦理驗收作業，10月底前完成核銷作業。</t>
    <phoneticPr fontId="3" type="noConversion"/>
  </si>
  <si>
    <t>1.刻正核銷9月份計畫人員薪資1,017,792元，如核銷完成，經費執行率可達97%。
2.刻正辦理本計畫之失智、營養等4項採購案，後續將積極辦理相關經費撥付事宜。</t>
    <phoneticPr fontId="3" type="noConversion"/>
  </si>
  <si>
    <t xml:space="preserve">1.子計畫1-菸害防制：執行率89.17%，因3月份分配預借撥款辦理衛生所菸害防制經費計99萬0,408元，採2階段核銷轉正(5月底及9月底)，已於7月核銷轉正78萬8,007元，賸餘20萬2,401元(核銷轉正率80%)；4月份預借撥款辦理警察局少年隊執行113年菸害防制稽查業務經費計45萬27元，預計12月盡速完成核銷轉正。
2.子計畫2-營造健康：執行率60%，刻正核銷9月份計畫人員薪資16萬9,273元，並積極辦理長者健康促進競賽活動預計可支應22萬元，另預付衛生所執行費用餘261萬8,493元將預計於12月底完成核銷，如核銷完成，執行率可達95%。
3.子計畫3-慢病照護：執行率95.86%，糖尿病共照網電腦考試資訊服務費、111簡訊邀約篩檢、代謝症候群線上活動標案、慢性病防治廣播託播及捷運車廂宣導刻正辦理中。
4.子計畫4-癌症篩檢：執行率74.34%，9月薪資46萬5,909元尚未完成核銷，另因聘用人力流動頻繁，至薪資剩餘較多。廣播、捷運車廂廣告核銷中、城市廣播播放中、衛生所獎勵計畫待年底成績結算後核銷。
5.子計畫5-婦幼健康：執行率100%。
6.子計畫6-HPV計畫：執行率90.14%，第二階段校園接種之接種處置費為102萬1,400元，尚在驗收階段。
7.子計畫7-健促整合：執行率15.17%，因3月份分配預撥款衛生所辦理高齡友善認證及原鄉三高經費計185萬7,752元，採2階段核銷，已於8月核銷轉正44萬552元，賸餘141萬7,200元預計12月完成核銷轉正。健康醫院計畫於8月完成撥款297萬元，預計10月核銷完成後將撥付第二期款243萬元，完成撥款後，經費執行率可達90%。
</t>
    <phoneticPr fontId="3" type="noConversion"/>
  </si>
  <si>
    <t>1.刻正核銷9月份計畫人員薪資4萬5,224元、廣播廣告13萬6,800元、文具請購4萬6,560元等，預計於10月底前完成，如核銷完成，經費執行率可達90%以上。
2.刻正辦理住宿機構教育訓練及實地輔導20萬2,683元、有線電視口腔保健廣告託播13萬5,000元、口腔保健衛教宣導品14萬6,400元等，後續將積極辦理相關經費撥付事宜。</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</si>
</sst>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4" formatCode="_-&quot;$&quot;* #,##0.00_-;\-&quot;$&quot;* #,##0.00_-;_-&quot;$&quot;* &quot;-&quot;??_-;_-@_-"/>
    <numFmt numFmtId="43" formatCode="_-* #,##0.00_-;\-* #,##0.00_-;_-* &quot;-&quot;??_-;_-@_-"/>
    <numFmt numFmtId="183" formatCode="#,##0.00_);[Red]\(#,##0.00\)"/>
  </numFmts>
  <fonts count="12" x14ac:knownFonts="1">
    <font>
      <sz val="12"/>
      <name val="新細明體"/>
      <family val="1"/>
      <charset val="136"/>
    </font>
    <font>
      <sz val="12"/>
      <name val="新細明體"/>
      <family val="1"/>
      <charset val="136"/>
    </font>
    <font>
      <sz val="12"/>
      <name val="新細明體"/>
      <family val="1"/>
      <charset val="136"/>
    </font>
    <font>
      <sz val="9"/>
      <name val="新細明體"/>
      <family val="1"/>
      <charset val="136"/>
    </font>
    <font>
      <sz val="14"/>
      <name val="標楷體"/>
      <family val="4"/>
      <charset val="136"/>
    </font>
    <font>
      <sz val="12"/>
      <name val="標楷體"/>
      <family val="4"/>
      <charset val="136"/>
    </font>
    <font>
      <sz val="10"/>
      <name val="標楷體"/>
      <family val="4"/>
      <charset val="136"/>
    </font>
    <font>
      <sz val="9"/>
      <name val="標楷體"/>
      <family val="4"/>
      <charset val="136"/>
    </font>
    <font>
      <sz val="20"/>
      <name val="標楷體"/>
      <family val="4"/>
      <charset val="136"/>
    </font>
    <font>
      <sz val="12"/>
      <name val="Courier"/>
      <family val="3"/>
    </font>
    <font>
      <sz val="8"/>
      <name val="標楷體"/>
      <family val="4"/>
      <charset val="136"/>
    </font>
    <font>
      <sz val="12"/>
      <color theme="1"/>
      <name val="新細明體"/>
      <family val="1"/>
      <charset val="136"/>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0">
    <xf numFmtId="0" fontId="0" fillId="0" borderId="0"/>
    <xf numFmtId="0" fontId="1" fillId="0" borderId="0"/>
    <xf numFmtId="0" fontId="6" fillId="0" borderId="0" applyNumberFormat="0" applyFill="0" applyBorder="0" applyAlignment="0"/>
    <xf numFmtId="0" fontId="7" fillId="0" borderId="0"/>
    <xf numFmtId="0" fontId="1" fillId="0" borderId="0"/>
    <xf numFmtId="39" fontId="9" fillId="0" borderId="0"/>
    <xf numFmtId="0" fontId="11" fillId="0" borderId="0">
      <alignment vertical="center"/>
    </xf>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cellStyleXfs>
  <cellXfs count="31">
    <xf numFmtId="0" fontId="0" fillId="0" borderId="0" xfId="0"/>
    <xf numFmtId="0" fontId="5" fillId="0" borderId="0" xfId="0" applyFont="1" applyFill="1" applyBorder="1" applyAlignment="1">
      <alignment vertical="center" wrapText="1"/>
    </xf>
    <xf numFmtId="0" fontId="5" fillId="0" borderId="1" xfId="0" applyFont="1" applyFill="1" applyBorder="1" applyAlignment="1">
      <alignment horizontal="center" vertical="center" wrapText="1"/>
    </xf>
    <xf numFmtId="41" fontId="5" fillId="0" borderId="1" xfId="7" applyNumberFormat="1" applyFont="1" applyFill="1" applyBorder="1" applyAlignment="1">
      <alignment horizontal="right" vertical="center" wrapText="1"/>
    </xf>
    <xf numFmtId="183" fontId="5" fillId="0" borderId="1" xfId="7" applyNumberFormat="1" applyFont="1" applyFill="1" applyBorder="1" applyAlignment="1">
      <alignment horizontal="right" vertical="center" wrapText="1"/>
    </xf>
    <xf numFmtId="183" fontId="5" fillId="0" borderId="0" xfId="0" applyNumberFormat="1" applyFont="1" applyFill="1" applyBorder="1" applyAlignment="1">
      <alignment vertical="center" wrapText="1"/>
    </xf>
    <xf numFmtId="49" fontId="6" fillId="0" borderId="1" xfId="0" applyNumberFormat="1" applyFont="1" applyBorder="1" applyAlignment="1">
      <alignment vertical="top" wrapText="1"/>
    </xf>
    <xf numFmtId="183" fontId="6" fillId="0" borderId="1" xfId="0" applyNumberFormat="1" applyFont="1" applyFill="1" applyBorder="1" applyAlignment="1">
      <alignment horizontal="center" vertical="center" wrapText="1"/>
    </xf>
    <xf numFmtId="41" fontId="5" fillId="0" borderId="1" xfId="9" applyNumberFormat="1" applyFont="1" applyFill="1" applyBorder="1" applyAlignment="1">
      <alignment horizontal="right" vertical="top" wrapText="1"/>
    </xf>
    <xf numFmtId="41" fontId="5" fillId="0" borderId="1" xfId="7" applyNumberFormat="1" applyFont="1" applyFill="1" applyBorder="1" applyAlignment="1">
      <alignment horizontal="right" vertical="top" wrapText="1"/>
    </xf>
    <xf numFmtId="183" fontId="5" fillId="0" borderId="1" xfId="7" applyNumberFormat="1" applyFont="1" applyFill="1" applyBorder="1" applyAlignment="1">
      <alignment horizontal="right" vertical="top" wrapText="1"/>
    </xf>
    <xf numFmtId="0" fontId="5" fillId="0" borderId="1" xfId="0" applyFont="1" applyFill="1" applyBorder="1" applyAlignment="1">
      <alignment vertical="top" wrapText="1"/>
    </xf>
    <xf numFmtId="41" fontId="5" fillId="0" borderId="1" xfId="8" applyNumberFormat="1" applyFont="1" applyFill="1" applyBorder="1" applyAlignment="1">
      <alignment horizontal="right" vertical="top" wrapText="1"/>
    </xf>
    <xf numFmtId="0" fontId="5" fillId="0" borderId="0" xfId="0" applyFont="1" applyFill="1" applyBorder="1" applyAlignment="1">
      <alignment vertical="top" wrapText="1"/>
    </xf>
    <xf numFmtId="41" fontId="5" fillId="0" borderId="0" xfId="0" applyNumberFormat="1" applyFont="1" applyFill="1" applyBorder="1" applyAlignment="1">
      <alignment vertical="top" wrapText="1"/>
    </xf>
    <xf numFmtId="0" fontId="5" fillId="0" borderId="1" xfId="0" applyFont="1" applyFill="1" applyBorder="1" applyAlignment="1">
      <alignment horizontal="left" vertical="top" wrapText="1"/>
    </xf>
    <xf numFmtId="49" fontId="6" fillId="0" borderId="1" xfId="0" applyNumberFormat="1" applyFont="1" applyFill="1" applyBorder="1" applyAlignment="1">
      <alignment vertical="top" wrapText="1"/>
    </xf>
    <xf numFmtId="0" fontId="4" fillId="0" borderId="0" xfId="0" applyFont="1" applyFill="1" applyBorder="1" applyAlignment="1">
      <alignment vertical="center" wrapText="1"/>
    </xf>
    <xf numFmtId="0" fontId="4" fillId="0" borderId="0" xfId="0" applyFont="1" applyFill="1" applyBorder="1" applyAlignment="1">
      <alignment vertical="top" wrapText="1"/>
    </xf>
    <xf numFmtId="41" fontId="5" fillId="0" borderId="1" xfId="8" applyNumberFormat="1" applyFont="1" applyFill="1" applyBorder="1" applyAlignment="1">
      <alignment horizontal="left" vertical="top" wrapText="1"/>
    </xf>
    <xf numFmtId="0" fontId="5" fillId="0" borderId="2" xfId="0" applyFont="1" applyFill="1" applyBorder="1" applyAlignment="1">
      <alignment vertical="top" wrapText="1"/>
    </xf>
    <xf numFmtId="41" fontId="5" fillId="0" borderId="1" xfId="10" applyNumberFormat="1" applyFont="1" applyFill="1" applyBorder="1" applyAlignment="1">
      <alignment horizontal="right" vertical="top" wrapText="1"/>
    </xf>
    <xf numFmtId="0" fontId="10" fillId="0" borderId="1" xfId="0" applyFont="1" applyFill="1" applyBorder="1" applyAlignment="1">
      <alignment vertical="top" wrapText="1"/>
    </xf>
    <xf numFmtId="0" fontId="5" fillId="0" borderId="1"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4" fillId="0" borderId="0" xfId="0" applyFont="1" applyFill="1" applyBorder="1" applyAlignment="1">
      <alignment vertical="center" wrapText="1"/>
    </xf>
    <xf numFmtId="0" fontId="8"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0" borderId="3" xfId="0" applyFont="1" applyFill="1" applyBorder="1" applyAlignment="1">
      <alignment horizontal="right" vertical="center" wrapText="1"/>
    </xf>
    <xf numFmtId="0" fontId="4" fillId="0" borderId="0" xfId="0" applyFont="1" applyFill="1" applyBorder="1" applyAlignment="1">
      <alignment horizontal="left" vertical="center" wrapText="1"/>
    </xf>
  </cellXfs>
  <cellStyles count="20">
    <cellStyle name="Excel Built-in Normal" xfId="1"/>
    <cellStyle name="一般" xfId="0" builtinId="0"/>
    <cellStyle name="一般 2" xfId="2"/>
    <cellStyle name="一般 3" xfId="3"/>
    <cellStyle name="一般 4" xfId="4"/>
    <cellStyle name="一般 5" xfId="5"/>
    <cellStyle name="一般 6" xfId="6"/>
    <cellStyle name="千分位" xfId="7" builtinId="3"/>
    <cellStyle name="千分位 2" xfId="8"/>
    <cellStyle name="千分位 2 2" xfId="9"/>
    <cellStyle name="千分位 2 2 2" xfId="10"/>
    <cellStyle name="千分位 2 3" xfId="11"/>
    <cellStyle name="千分位 3" xfId="12"/>
    <cellStyle name="千分位 3 2" xfId="13"/>
    <cellStyle name="千分位 4" xfId="14"/>
    <cellStyle name="千分位[0] 2" xfId="15"/>
    <cellStyle name="千分位[0] 2 2" xfId="16"/>
    <cellStyle name="百分比 2" xfId="17"/>
    <cellStyle name="貨幣 2" xfId="18"/>
    <cellStyle name="貨幣 2 2" xfId="1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7"/>
  <sheetViews>
    <sheetView tabSelected="1" view="pageBreakPreview" zoomScale="80" zoomScaleNormal="60" zoomScaleSheetLayoutView="80" workbookViewId="0">
      <pane xSplit="1" ySplit="7" topLeftCell="B44" activePane="bottomRight" state="frozen"/>
      <selection pane="topRight" activeCell="B1" sqref="B1"/>
      <selection pane="bottomLeft" activeCell="A8" sqref="A8"/>
      <selection pane="bottomRight" activeCell="K47" sqref="K47"/>
    </sheetView>
  </sheetViews>
  <sheetFormatPr defaultColWidth="8.875" defaultRowHeight="16.5" x14ac:dyDescent="0.25"/>
  <cols>
    <col min="1" max="1" width="20.625" style="1" customWidth="1"/>
    <col min="2" max="2" width="19.875" style="1" customWidth="1"/>
    <col min="3" max="3" width="16.125" style="1" customWidth="1"/>
    <col min="4" max="4" width="19.125" style="1" customWidth="1"/>
    <col min="5" max="5" width="22.25" style="1" customWidth="1"/>
    <col min="6" max="6" width="19.125" style="1" customWidth="1"/>
    <col min="7" max="7" width="16.125" style="1" customWidth="1"/>
    <col min="8" max="8" width="19.5" style="1" customWidth="1"/>
    <col min="9" max="9" width="11.375" style="5" customWidth="1"/>
    <col min="10" max="10" width="33.75" style="1" customWidth="1"/>
    <col min="11" max="11" width="19.375" style="1" customWidth="1"/>
    <col min="12" max="12" width="16.125" style="1" customWidth="1"/>
    <col min="13" max="13" width="21.5" style="1" customWidth="1"/>
    <col min="14" max="14" width="24.125" style="13" customWidth="1"/>
    <col min="15" max="16384" width="8.875" style="1"/>
  </cols>
  <sheetData>
    <row r="1" spans="1:14" ht="30" customHeight="1" x14ac:dyDescent="0.25">
      <c r="A1" s="27" t="s">
        <v>1</v>
      </c>
      <c r="B1" s="27"/>
      <c r="C1" s="27"/>
      <c r="D1" s="27"/>
      <c r="E1" s="27"/>
      <c r="F1" s="27"/>
      <c r="G1" s="27"/>
      <c r="H1" s="27"/>
      <c r="I1" s="27"/>
      <c r="J1" s="27"/>
      <c r="K1" s="27"/>
      <c r="L1" s="27"/>
      <c r="M1" s="27"/>
    </row>
    <row r="2" spans="1:14" ht="30" customHeight="1" x14ac:dyDescent="0.25">
      <c r="A2" s="27" t="s">
        <v>0</v>
      </c>
      <c r="B2" s="27"/>
      <c r="C2" s="27"/>
      <c r="D2" s="27"/>
      <c r="E2" s="27"/>
      <c r="F2" s="27"/>
      <c r="G2" s="27"/>
      <c r="H2" s="27"/>
      <c r="I2" s="27"/>
      <c r="J2" s="27"/>
      <c r="K2" s="27"/>
      <c r="L2" s="27"/>
      <c r="M2" s="27"/>
    </row>
    <row r="3" spans="1:14" ht="24.95" customHeight="1" x14ac:dyDescent="0.25">
      <c r="A3" s="28" t="s">
        <v>68</v>
      </c>
      <c r="B3" s="28"/>
      <c r="C3" s="28"/>
      <c r="D3" s="28"/>
      <c r="E3" s="28"/>
      <c r="F3" s="28"/>
      <c r="G3" s="28"/>
      <c r="H3" s="28"/>
      <c r="I3" s="28"/>
      <c r="J3" s="28"/>
      <c r="K3" s="28"/>
      <c r="L3" s="28"/>
      <c r="M3" s="28"/>
    </row>
    <row r="4" spans="1:14" ht="24.95" customHeight="1" x14ac:dyDescent="0.25">
      <c r="A4" s="29" t="s">
        <v>7</v>
      </c>
      <c r="B4" s="29"/>
      <c r="C4" s="29"/>
      <c r="D4" s="29"/>
      <c r="E4" s="29"/>
      <c r="F4" s="29"/>
      <c r="G4" s="29"/>
      <c r="H4" s="29"/>
      <c r="I4" s="29"/>
      <c r="J4" s="29"/>
      <c r="K4" s="29"/>
      <c r="L4" s="29"/>
      <c r="M4" s="29"/>
    </row>
    <row r="5" spans="1:14" ht="30" customHeight="1" x14ac:dyDescent="0.25">
      <c r="A5" s="23" t="s">
        <v>2</v>
      </c>
      <c r="B5" s="23" t="s">
        <v>19</v>
      </c>
      <c r="C5" s="23"/>
      <c r="D5" s="23"/>
      <c r="E5" s="24" t="s">
        <v>11</v>
      </c>
      <c r="F5" s="23" t="s">
        <v>3</v>
      </c>
      <c r="G5" s="23"/>
      <c r="H5" s="23"/>
      <c r="I5" s="23"/>
      <c r="J5" s="23"/>
      <c r="K5" s="23" t="s">
        <v>4</v>
      </c>
      <c r="L5" s="23"/>
      <c r="M5" s="23"/>
    </row>
    <row r="6" spans="1:14" ht="69.95" customHeight="1" x14ac:dyDescent="0.25">
      <c r="A6" s="23"/>
      <c r="B6" s="2" t="s">
        <v>8</v>
      </c>
      <c r="C6" s="2" t="s">
        <v>9</v>
      </c>
      <c r="D6" s="2" t="s">
        <v>10</v>
      </c>
      <c r="E6" s="25"/>
      <c r="F6" s="2" t="s">
        <v>12</v>
      </c>
      <c r="G6" s="2" t="s">
        <v>16</v>
      </c>
      <c r="H6" s="2" t="s">
        <v>13</v>
      </c>
      <c r="I6" s="7" t="s">
        <v>15</v>
      </c>
      <c r="J6" s="2" t="s">
        <v>5</v>
      </c>
      <c r="K6" s="2" t="s">
        <v>14</v>
      </c>
      <c r="L6" s="2" t="s">
        <v>17</v>
      </c>
      <c r="M6" s="2" t="s">
        <v>18</v>
      </c>
    </row>
    <row r="7" spans="1:14" ht="39.950000000000003" customHeight="1" x14ac:dyDescent="0.25">
      <c r="A7" s="2" t="s">
        <v>6</v>
      </c>
      <c r="B7" s="3">
        <f>SUM(B8:B46)</f>
        <v>8564481612</v>
      </c>
      <c r="C7" s="3">
        <f>SUM(C8:C46)</f>
        <v>787535965</v>
      </c>
      <c r="D7" s="3">
        <f>SUM(B7:C7)</f>
        <v>9352017577</v>
      </c>
      <c r="E7" s="3">
        <f>SUM(E8:E46)</f>
        <v>7685101880</v>
      </c>
      <c r="F7" s="3">
        <f>SUM(F8:F46)</f>
        <v>4964583180</v>
      </c>
      <c r="G7" s="3">
        <f>SUM(G8:G46)</f>
        <v>445425364</v>
      </c>
      <c r="H7" s="3">
        <f>SUM(F7:G7)</f>
        <v>5410008544</v>
      </c>
      <c r="I7" s="4">
        <f>H7/E7*100</f>
        <v>70.396054970711717</v>
      </c>
      <c r="J7" s="3"/>
      <c r="K7" s="3">
        <f>B7-F7</f>
        <v>3599898432</v>
      </c>
      <c r="L7" s="3">
        <f>C7-G7</f>
        <v>342110601</v>
      </c>
      <c r="M7" s="3">
        <f>SUM(K7:L7)</f>
        <v>3942009033</v>
      </c>
      <c r="N7" s="14"/>
    </row>
    <row r="8" spans="1:14" ht="192" customHeight="1" x14ac:dyDescent="0.25">
      <c r="A8" s="6" t="s">
        <v>20</v>
      </c>
      <c r="B8" s="9">
        <v>8218000</v>
      </c>
      <c r="C8" s="9">
        <v>11250000</v>
      </c>
      <c r="D8" s="9">
        <f t="shared" ref="D8:D46" si="0">SUM(B8:C8)</f>
        <v>19468000</v>
      </c>
      <c r="E8" s="9">
        <v>8668000</v>
      </c>
      <c r="F8" s="9">
        <v>988115</v>
      </c>
      <c r="G8" s="9">
        <v>423478</v>
      </c>
      <c r="H8" s="9">
        <f t="shared" ref="H8:H46" si="1">SUM(F8:G8)</f>
        <v>1411593</v>
      </c>
      <c r="I8" s="10">
        <f>H8/E8*100</f>
        <v>16.285106137517307</v>
      </c>
      <c r="J8" s="11" t="s">
        <v>60</v>
      </c>
      <c r="K8" s="9">
        <f t="shared" ref="K8:K46" si="2">B8-F8</f>
        <v>7229885</v>
      </c>
      <c r="L8" s="9">
        <f t="shared" ref="L8:L46" si="3">C8-G8</f>
        <v>10826522</v>
      </c>
      <c r="M8" s="9">
        <f t="shared" ref="M8:M46" si="4">SUM(K8:L8)</f>
        <v>18056407</v>
      </c>
      <c r="N8" s="14"/>
    </row>
    <row r="9" spans="1:14" ht="71.25" x14ac:dyDescent="0.25">
      <c r="A9" s="6" t="s">
        <v>21</v>
      </c>
      <c r="B9" s="9">
        <v>177000</v>
      </c>
      <c r="C9" s="9">
        <v>0</v>
      </c>
      <c r="D9" s="9">
        <f t="shared" si="0"/>
        <v>177000</v>
      </c>
      <c r="E9" s="9">
        <v>177000</v>
      </c>
      <c r="F9" s="21">
        <v>177000</v>
      </c>
      <c r="G9" s="21">
        <v>0</v>
      </c>
      <c r="H9" s="9">
        <f t="shared" si="1"/>
        <v>177000</v>
      </c>
      <c r="I9" s="10">
        <f t="shared" ref="I9:I46" si="5">H9/E9*100</f>
        <v>100</v>
      </c>
      <c r="J9" s="11" t="s">
        <v>59</v>
      </c>
      <c r="K9" s="9">
        <f t="shared" si="2"/>
        <v>0</v>
      </c>
      <c r="L9" s="9">
        <f t="shared" si="3"/>
        <v>0</v>
      </c>
      <c r="M9" s="9">
        <f t="shared" si="4"/>
        <v>0</v>
      </c>
      <c r="N9" s="14"/>
    </row>
    <row r="10" spans="1:14" ht="52.9" customHeight="1" x14ac:dyDescent="0.25">
      <c r="A10" s="6" t="s">
        <v>22</v>
      </c>
      <c r="B10" s="9">
        <v>260000</v>
      </c>
      <c r="C10" s="9">
        <v>112000</v>
      </c>
      <c r="D10" s="9">
        <f t="shared" si="0"/>
        <v>372000</v>
      </c>
      <c r="E10" s="9">
        <v>260400</v>
      </c>
      <c r="F10" s="21">
        <v>21364</v>
      </c>
      <c r="G10" s="21">
        <v>9156</v>
      </c>
      <c r="H10" s="9">
        <f t="shared" si="1"/>
        <v>30520</v>
      </c>
      <c r="I10" s="10">
        <f t="shared" si="5"/>
        <v>11.720430107526882</v>
      </c>
      <c r="J10" s="15" t="s">
        <v>61</v>
      </c>
      <c r="K10" s="9">
        <f t="shared" si="2"/>
        <v>238636</v>
      </c>
      <c r="L10" s="9">
        <f t="shared" si="3"/>
        <v>102844</v>
      </c>
      <c r="M10" s="9">
        <f t="shared" si="4"/>
        <v>341480</v>
      </c>
      <c r="N10" s="14"/>
    </row>
    <row r="11" spans="1:14" ht="43.15" customHeight="1" x14ac:dyDescent="0.25">
      <c r="A11" s="6" t="s">
        <v>23</v>
      </c>
      <c r="B11" s="9">
        <v>287000</v>
      </c>
      <c r="C11" s="9">
        <v>123000</v>
      </c>
      <c r="D11" s="9">
        <f t="shared" si="0"/>
        <v>410000</v>
      </c>
      <c r="E11" s="9">
        <v>178000</v>
      </c>
      <c r="F11" s="21">
        <v>41040</v>
      </c>
      <c r="G11" s="21">
        <v>17588</v>
      </c>
      <c r="H11" s="9">
        <f t="shared" si="1"/>
        <v>58628</v>
      </c>
      <c r="I11" s="10">
        <f t="shared" si="5"/>
        <v>32.93707865168539</v>
      </c>
      <c r="J11" s="11" t="s">
        <v>82</v>
      </c>
      <c r="K11" s="9">
        <f t="shared" si="2"/>
        <v>245960</v>
      </c>
      <c r="L11" s="9">
        <f t="shared" si="3"/>
        <v>105412</v>
      </c>
      <c r="M11" s="9">
        <f t="shared" si="4"/>
        <v>351372</v>
      </c>
      <c r="N11" s="14"/>
    </row>
    <row r="12" spans="1:14" ht="86.45" customHeight="1" x14ac:dyDescent="0.25">
      <c r="A12" s="6" t="s">
        <v>24</v>
      </c>
      <c r="B12" s="9">
        <v>598000</v>
      </c>
      <c r="C12" s="9">
        <v>89600</v>
      </c>
      <c r="D12" s="9">
        <f t="shared" si="0"/>
        <v>687600</v>
      </c>
      <c r="E12" s="9">
        <v>687600</v>
      </c>
      <c r="F12" s="21">
        <v>536007</v>
      </c>
      <c r="G12" s="21">
        <v>80093</v>
      </c>
      <c r="H12" s="9">
        <f t="shared" si="1"/>
        <v>616100</v>
      </c>
      <c r="I12" s="10">
        <f t="shared" si="5"/>
        <v>89.601512507271678</v>
      </c>
      <c r="J12" s="11"/>
      <c r="K12" s="9">
        <f t="shared" si="2"/>
        <v>61993</v>
      </c>
      <c r="L12" s="9">
        <f t="shared" si="3"/>
        <v>9507</v>
      </c>
      <c r="M12" s="9">
        <f t="shared" si="4"/>
        <v>71500</v>
      </c>
      <c r="N12" s="14"/>
    </row>
    <row r="13" spans="1:14" ht="84.75" customHeight="1" x14ac:dyDescent="0.25">
      <c r="A13" s="6" t="s">
        <v>25</v>
      </c>
      <c r="B13" s="12">
        <v>999000</v>
      </c>
      <c r="C13" s="12">
        <v>150000</v>
      </c>
      <c r="D13" s="9">
        <f t="shared" si="0"/>
        <v>1149000</v>
      </c>
      <c r="E13" s="12">
        <v>861750</v>
      </c>
      <c r="F13" s="21">
        <v>610218</v>
      </c>
      <c r="G13" s="21">
        <v>91182</v>
      </c>
      <c r="H13" s="9">
        <f t="shared" si="1"/>
        <v>701400</v>
      </c>
      <c r="I13" s="10">
        <f t="shared" si="5"/>
        <v>81.392515230635325</v>
      </c>
      <c r="J13" s="11"/>
      <c r="K13" s="9">
        <f t="shared" si="2"/>
        <v>388782</v>
      </c>
      <c r="L13" s="9">
        <f t="shared" si="3"/>
        <v>58818</v>
      </c>
      <c r="M13" s="9">
        <f t="shared" si="4"/>
        <v>447600</v>
      </c>
      <c r="N13" s="14"/>
    </row>
    <row r="14" spans="1:14" ht="71.45" customHeight="1" x14ac:dyDescent="0.25">
      <c r="A14" s="16" t="s">
        <v>26</v>
      </c>
      <c r="B14" s="9">
        <v>912000</v>
      </c>
      <c r="C14" s="9">
        <v>0</v>
      </c>
      <c r="D14" s="9">
        <f t="shared" si="0"/>
        <v>912000</v>
      </c>
      <c r="E14" s="9">
        <v>820652</v>
      </c>
      <c r="F14" s="21">
        <v>820652</v>
      </c>
      <c r="G14" s="21">
        <v>0</v>
      </c>
      <c r="H14" s="9">
        <f t="shared" si="1"/>
        <v>820652</v>
      </c>
      <c r="I14" s="10">
        <f t="shared" si="5"/>
        <v>100</v>
      </c>
      <c r="J14" s="11"/>
      <c r="K14" s="9">
        <f t="shared" si="2"/>
        <v>91348</v>
      </c>
      <c r="L14" s="9">
        <f t="shared" si="3"/>
        <v>0</v>
      </c>
      <c r="M14" s="9">
        <f t="shared" si="4"/>
        <v>91348</v>
      </c>
      <c r="N14" s="14"/>
    </row>
    <row r="15" spans="1:14" ht="60" customHeight="1" x14ac:dyDescent="0.25">
      <c r="A15" s="6" t="s">
        <v>27</v>
      </c>
      <c r="B15" s="9">
        <v>1200600</v>
      </c>
      <c r="C15" s="9">
        <v>179400</v>
      </c>
      <c r="D15" s="9">
        <f t="shared" si="0"/>
        <v>1380000</v>
      </c>
      <c r="E15" s="9">
        <v>1380000</v>
      </c>
      <c r="F15" s="21">
        <v>0</v>
      </c>
      <c r="G15" s="21">
        <v>0</v>
      </c>
      <c r="H15" s="9">
        <f t="shared" si="1"/>
        <v>0</v>
      </c>
      <c r="I15" s="10">
        <f t="shared" si="5"/>
        <v>0</v>
      </c>
      <c r="J15" s="11" t="s">
        <v>83</v>
      </c>
      <c r="K15" s="9">
        <f t="shared" si="2"/>
        <v>1200600</v>
      </c>
      <c r="L15" s="9">
        <f t="shared" si="3"/>
        <v>179400</v>
      </c>
      <c r="M15" s="9">
        <f t="shared" si="4"/>
        <v>1380000</v>
      </c>
      <c r="N15" s="14"/>
    </row>
    <row r="16" spans="1:14" ht="55.15" customHeight="1" x14ac:dyDescent="0.25">
      <c r="A16" s="16" t="s">
        <v>28</v>
      </c>
      <c r="B16" s="12">
        <v>5225000</v>
      </c>
      <c r="C16" s="9">
        <v>0</v>
      </c>
      <c r="D16" s="9">
        <f t="shared" si="0"/>
        <v>5225000</v>
      </c>
      <c r="E16" s="9">
        <v>4126000</v>
      </c>
      <c r="F16" s="9">
        <v>4125200</v>
      </c>
      <c r="G16" s="9">
        <v>0</v>
      </c>
      <c r="H16" s="9">
        <f t="shared" si="1"/>
        <v>4125200</v>
      </c>
      <c r="I16" s="10">
        <f t="shared" si="5"/>
        <v>99.980610761027634</v>
      </c>
      <c r="J16" s="13"/>
      <c r="K16" s="9">
        <f>B16-F16</f>
        <v>1099800</v>
      </c>
      <c r="L16" s="9">
        <f>C16-G16</f>
        <v>0</v>
      </c>
      <c r="M16" s="9">
        <f>SUM(K16:L16)</f>
        <v>1099800</v>
      </c>
      <c r="N16" s="14"/>
    </row>
    <row r="17" spans="1:14" ht="60.75" customHeight="1" x14ac:dyDescent="0.25">
      <c r="A17" s="16" t="s">
        <v>29</v>
      </c>
      <c r="B17" s="12">
        <v>8352000</v>
      </c>
      <c r="C17" s="12">
        <v>4498000</v>
      </c>
      <c r="D17" s="9">
        <f t="shared" si="0"/>
        <v>12850000</v>
      </c>
      <c r="E17" s="12">
        <v>9500000</v>
      </c>
      <c r="F17" s="12">
        <v>3948361</v>
      </c>
      <c r="G17" s="12">
        <v>2251024</v>
      </c>
      <c r="H17" s="9">
        <f t="shared" si="1"/>
        <v>6199385</v>
      </c>
      <c r="I17" s="10">
        <f t="shared" si="5"/>
        <v>65.256684210526316</v>
      </c>
      <c r="J17" s="19" t="s">
        <v>62</v>
      </c>
      <c r="K17" s="9">
        <f t="shared" si="2"/>
        <v>4403639</v>
      </c>
      <c r="L17" s="9">
        <f t="shared" si="3"/>
        <v>2246976</v>
      </c>
      <c r="M17" s="9">
        <f t="shared" si="4"/>
        <v>6650615</v>
      </c>
      <c r="N17" s="14"/>
    </row>
    <row r="18" spans="1:14" ht="138" customHeight="1" x14ac:dyDescent="0.25">
      <c r="A18" s="6" t="s">
        <v>58</v>
      </c>
      <c r="B18" s="12">
        <v>153050000</v>
      </c>
      <c r="C18" s="12">
        <v>102034000</v>
      </c>
      <c r="D18" s="9">
        <f t="shared" si="0"/>
        <v>255084000</v>
      </c>
      <c r="E18" s="12">
        <v>186932000</v>
      </c>
      <c r="F18" s="12">
        <v>83873136</v>
      </c>
      <c r="G18" s="12">
        <v>58958443</v>
      </c>
      <c r="H18" s="9">
        <f t="shared" si="1"/>
        <v>142831579</v>
      </c>
      <c r="I18" s="10">
        <f t="shared" si="5"/>
        <v>76.408308368818609</v>
      </c>
      <c r="J18" s="11" t="s">
        <v>63</v>
      </c>
      <c r="K18" s="9">
        <f t="shared" si="2"/>
        <v>69176864</v>
      </c>
      <c r="L18" s="9">
        <f t="shared" si="3"/>
        <v>43075557</v>
      </c>
      <c r="M18" s="9">
        <f t="shared" si="4"/>
        <v>112252421</v>
      </c>
      <c r="N18" s="14"/>
    </row>
    <row r="19" spans="1:14" ht="140.25" customHeight="1" thickBot="1" x14ac:dyDescent="0.3">
      <c r="A19" s="6" t="s">
        <v>30</v>
      </c>
      <c r="B19" s="8">
        <v>1223000</v>
      </c>
      <c r="C19" s="8">
        <v>816000</v>
      </c>
      <c r="D19" s="9">
        <f t="shared" si="0"/>
        <v>2039000</v>
      </c>
      <c r="E19" s="8">
        <v>0</v>
      </c>
      <c r="F19" s="8">
        <v>0</v>
      </c>
      <c r="G19" s="8">
        <v>0</v>
      </c>
      <c r="H19" s="9">
        <f t="shared" si="1"/>
        <v>0</v>
      </c>
      <c r="I19" s="10">
        <v>0</v>
      </c>
      <c r="J19" s="20" t="s">
        <v>70</v>
      </c>
      <c r="K19" s="9">
        <f t="shared" si="2"/>
        <v>1223000</v>
      </c>
      <c r="L19" s="9">
        <f t="shared" si="3"/>
        <v>816000</v>
      </c>
      <c r="M19" s="9">
        <f t="shared" si="4"/>
        <v>2039000</v>
      </c>
      <c r="N19" s="14"/>
    </row>
    <row r="20" spans="1:14" ht="71.25" x14ac:dyDescent="0.25">
      <c r="A20" s="6" t="s">
        <v>31</v>
      </c>
      <c r="B20" s="8">
        <v>600000</v>
      </c>
      <c r="C20" s="8">
        <v>0</v>
      </c>
      <c r="D20" s="9">
        <f t="shared" si="0"/>
        <v>600000</v>
      </c>
      <c r="E20" s="8">
        <v>600000</v>
      </c>
      <c r="F20" s="8">
        <v>600000</v>
      </c>
      <c r="G20" s="8">
        <v>0</v>
      </c>
      <c r="H20" s="9">
        <f t="shared" si="1"/>
        <v>600000</v>
      </c>
      <c r="I20" s="10">
        <f t="shared" si="5"/>
        <v>100</v>
      </c>
      <c r="J20" s="11"/>
      <c r="K20" s="9">
        <f t="shared" si="2"/>
        <v>0</v>
      </c>
      <c r="L20" s="9">
        <f t="shared" si="3"/>
        <v>0</v>
      </c>
      <c r="M20" s="9">
        <f t="shared" si="4"/>
        <v>0</v>
      </c>
      <c r="N20" s="14"/>
    </row>
    <row r="21" spans="1:14" ht="71.25" x14ac:dyDescent="0.25">
      <c r="A21" s="6" t="s">
        <v>32</v>
      </c>
      <c r="B21" s="8">
        <v>400000</v>
      </c>
      <c r="C21" s="8">
        <v>0</v>
      </c>
      <c r="D21" s="9">
        <f t="shared" si="0"/>
        <v>400000</v>
      </c>
      <c r="E21" s="8">
        <v>400000</v>
      </c>
      <c r="F21" s="8">
        <v>400000</v>
      </c>
      <c r="G21" s="8">
        <v>0</v>
      </c>
      <c r="H21" s="9">
        <f t="shared" si="1"/>
        <v>400000</v>
      </c>
      <c r="I21" s="10">
        <f t="shared" si="5"/>
        <v>100</v>
      </c>
      <c r="J21" s="11"/>
      <c r="K21" s="9">
        <f t="shared" si="2"/>
        <v>0</v>
      </c>
      <c r="L21" s="9">
        <f t="shared" si="3"/>
        <v>0</v>
      </c>
      <c r="M21" s="9">
        <f t="shared" si="4"/>
        <v>0</v>
      </c>
      <c r="N21" s="14"/>
    </row>
    <row r="22" spans="1:14" ht="90" customHeight="1" x14ac:dyDescent="0.25">
      <c r="A22" s="6" t="s">
        <v>34</v>
      </c>
      <c r="B22" s="8">
        <v>1000000</v>
      </c>
      <c r="C22" s="8">
        <v>150000</v>
      </c>
      <c r="D22" s="9">
        <f t="shared" si="0"/>
        <v>1150000</v>
      </c>
      <c r="E22" s="8">
        <v>1150000</v>
      </c>
      <c r="F22" s="8">
        <v>400000</v>
      </c>
      <c r="G22" s="8">
        <v>150000</v>
      </c>
      <c r="H22" s="9">
        <f t="shared" si="1"/>
        <v>550000</v>
      </c>
      <c r="I22" s="10">
        <f t="shared" si="5"/>
        <v>47.826086956521742</v>
      </c>
      <c r="J22" s="11" t="s">
        <v>80</v>
      </c>
      <c r="K22" s="9">
        <f t="shared" si="2"/>
        <v>600000</v>
      </c>
      <c r="L22" s="9">
        <f t="shared" si="3"/>
        <v>0</v>
      </c>
      <c r="M22" s="9">
        <f t="shared" si="4"/>
        <v>600000</v>
      </c>
      <c r="N22" s="14"/>
    </row>
    <row r="23" spans="1:14" ht="72.599999999999994" customHeight="1" x14ac:dyDescent="0.25">
      <c r="A23" s="6" t="s">
        <v>33</v>
      </c>
      <c r="B23" s="8">
        <v>4405560</v>
      </c>
      <c r="C23" s="8">
        <v>0</v>
      </c>
      <c r="D23" s="9">
        <f t="shared" si="0"/>
        <v>4405560</v>
      </c>
      <c r="E23" s="8">
        <v>2234518</v>
      </c>
      <c r="F23" s="8">
        <v>2234518</v>
      </c>
      <c r="G23" s="8">
        <v>0</v>
      </c>
      <c r="H23" s="9">
        <f t="shared" si="1"/>
        <v>2234518</v>
      </c>
      <c r="I23" s="10">
        <f t="shared" si="5"/>
        <v>100</v>
      </c>
      <c r="J23" s="11"/>
      <c r="K23" s="9">
        <f t="shared" si="2"/>
        <v>2171042</v>
      </c>
      <c r="L23" s="9">
        <f t="shared" si="3"/>
        <v>0</v>
      </c>
      <c r="M23" s="9">
        <f t="shared" si="4"/>
        <v>2171042</v>
      </c>
      <c r="N23" s="14"/>
    </row>
    <row r="24" spans="1:14" ht="96.6" customHeight="1" x14ac:dyDescent="0.25">
      <c r="A24" s="6" t="s">
        <v>35</v>
      </c>
      <c r="B24" s="8">
        <v>3984000</v>
      </c>
      <c r="C24" s="8">
        <v>0</v>
      </c>
      <c r="D24" s="9">
        <f t="shared" si="0"/>
        <v>3984000</v>
      </c>
      <c r="E24" s="8">
        <v>2470000</v>
      </c>
      <c r="F24" s="8">
        <v>2470000</v>
      </c>
      <c r="G24" s="8">
        <v>0</v>
      </c>
      <c r="H24" s="9">
        <f t="shared" si="1"/>
        <v>2470000</v>
      </c>
      <c r="I24" s="10">
        <f t="shared" si="5"/>
        <v>100</v>
      </c>
      <c r="J24" s="11"/>
      <c r="K24" s="9">
        <f t="shared" si="2"/>
        <v>1514000</v>
      </c>
      <c r="L24" s="9">
        <f t="shared" si="3"/>
        <v>0</v>
      </c>
      <c r="M24" s="9">
        <f t="shared" si="4"/>
        <v>1514000</v>
      </c>
      <c r="N24" s="14"/>
    </row>
    <row r="25" spans="1:14" ht="138" customHeight="1" x14ac:dyDescent="0.25">
      <c r="A25" s="6" t="s">
        <v>36</v>
      </c>
      <c r="B25" s="8">
        <v>29065000</v>
      </c>
      <c r="C25" s="8">
        <v>0</v>
      </c>
      <c r="D25" s="9">
        <f t="shared" si="0"/>
        <v>29065000</v>
      </c>
      <c r="E25" s="8">
        <v>11905000</v>
      </c>
      <c r="F25" s="8">
        <v>10781669</v>
      </c>
      <c r="G25" s="8">
        <v>0</v>
      </c>
      <c r="H25" s="9">
        <f t="shared" si="1"/>
        <v>10781669</v>
      </c>
      <c r="I25" s="10">
        <f t="shared" si="5"/>
        <v>90.564208315833682</v>
      </c>
      <c r="J25" s="11" t="s">
        <v>84</v>
      </c>
      <c r="K25" s="9">
        <f t="shared" si="2"/>
        <v>18283331</v>
      </c>
      <c r="L25" s="9">
        <f t="shared" si="3"/>
        <v>0</v>
      </c>
      <c r="M25" s="9">
        <f t="shared" si="4"/>
        <v>18283331</v>
      </c>
      <c r="N25" s="14"/>
    </row>
    <row r="26" spans="1:14" ht="73.5" customHeight="1" x14ac:dyDescent="0.25">
      <c r="A26" s="6" t="s">
        <v>37</v>
      </c>
      <c r="B26" s="8">
        <v>8703000</v>
      </c>
      <c r="C26" s="8">
        <v>0</v>
      </c>
      <c r="D26" s="9">
        <f t="shared" si="0"/>
        <v>8703000</v>
      </c>
      <c r="E26" s="8">
        <v>3486714</v>
      </c>
      <c r="F26" s="8">
        <v>3486714</v>
      </c>
      <c r="G26" s="8">
        <v>0</v>
      </c>
      <c r="H26" s="9">
        <f t="shared" si="1"/>
        <v>3486714</v>
      </c>
      <c r="I26" s="10">
        <f t="shared" si="5"/>
        <v>100</v>
      </c>
      <c r="J26" s="11"/>
      <c r="K26" s="9">
        <f t="shared" si="2"/>
        <v>5216286</v>
      </c>
      <c r="L26" s="9">
        <f t="shared" si="3"/>
        <v>0</v>
      </c>
      <c r="M26" s="9">
        <f t="shared" si="4"/>
        <v>5216286</v>
      </c>
      <c r="N26" s="14"/>
    </row>
    <row r="27" spans="1:14" ht="409.6" customHeight="1" x14ac:dyDescent="0.25">
      <c r="A27" s="6" t="s">
        <v>38</v>
      </c>
      <c r="B27" s="8">
        <v>68984000</v>
      </c>
      <c r="C27" s="8">
        <v>0</v>
      </c>
      <c r="D27" s="9">
        <f t="shared" si="0"/>
        <v>68984000</v>
      </c>
      <c r="E27" s="8">
        <v>42689239</v>
      </c>
      <c r="F27" s="8">
        <v>29397828</v>
      </c>
      <c r="G27" s="8">
        <v>0</v>
      </c>
      <c r="H27" s="9">
        <f t="shared" si="1"/>
        <v>29397828</v>
      </c>
      <c r="I27" s="10">
        <f t="shared" si="5"/>
        <v>68.864727244259385</v>
      </c>
      <c r="J27" s="22" t="s">
        <v>85</v>
      </c>
      <c r="K27" s="9">
        <f t="shared" si="2"/>
        <v>39586172</v>
      </c>
      <c r="L27" s="9">
        <f t="shared" si="3"/>
        <v>0</v>
      </c>
      <c r="M27" s="9">
        <f t="shared" si="4"/>
        <v>39586172</v>
      </c>
      <c r="N27" s="14"/>
    </row>
    <row r="28" spans="1:14" ht="57" x14ac:dyDescent="0.25">
      <c r="A28" s="6" t="s">
        <v>39</v>
      </c>
      <c r="B28" s="8">
        <v>600000</v>
      </c>
      <c r="C28" s="8">
        <v>0</v>
      </c>
      <c r="D28" s="9">
        <f t="shared" si="0"/>
        <v>600000</v>
      </c>
      <c r="E28" s="8">
        <v>600000</v>
      </c>
      <c r="F28" s="8">
        <v>600000</v>
      </c>
      <c r="G28" s="8">
        <v>0</v>
      </c>
      <c r="H28" s="9">
        <f t="shared" si="1"/>
        <v>600000</v>
      </c>
      <c r="I28" s="10">
        <f t="shared" si="5"/>
        <v>100</v>
      </c>
      <c r="J28" s="11"/>
      <c r="K28" s="9">
        <f t="shared" si="2"/>
        <v>0</v>
      </c>
      <c r="L28" s="9">
        <f t="shared" si="3"/>
        <v>0</v>
      </c>
      <c r="M28" s="9">
        <f t="shared" si="4"/>
        <v>0</v>
      </c>
      <c r="N28" s="14"/>
    </row>
    <row r="29" spans="1:14" ht="124.15" customHeight="1" x14ac:dyDescent="0.25">
      <c r="A29" s="6" t="s">
        <v>40</v>
      </c>
      <c r="B29" s="8">
        <v>1200000</v>
      </c>
      <c r="C29" s="8">
        <v>180000</v>
      </c>
      <c r="D29" s="9">
        <f t="shared" si="0"/>
        <v>1380000</v>
      </c>
      <c r="E29" s="8">
        <v>996546</v>
      </c>
      <c r="F29" s="8">
        <v>678880</v>
      </c>
      <c r="G29" s="8">
        <v>101442</v>
      </c>
      <c r="H29" s="9">
        <f t="shared" si="1"/>
        <v>780322</v>
      </c>
      <c r="I29" s="10">
        <f t="shared" si="5"/>
        <v>78.302657378585636</v>
      </c>
      <c r="J29" s="11" t="s">
        <v>81</v>
      </c>
      <c r="K29" s="9">
        <f t="shared" si="2"/>
        <v>521120</v>
      </c>
      <c r="L29" s="9">
        <f t="shared" si="3"/>
        <v>78558</v>
      </c>
      <c r="M29" s="9">
        <f t="shared" si="4"/>
        <v>599678</v>
      </c>
      <c r="N29" s="14"/>
    </row>
    <row r="30" spans="1:14" ht="241.5" customHeight="1" x14ac:dyDescent="0.25">
      <c r="A30" s="6" t="s">
        <v>41</v>
      </c>
      <c r="B30" s="8">
        <v>2200000</v>
      </c>
      <c r="C30" s="8">
        <v>734000</v>
      </c>
      <c r="D30" s="9">
        <f t="shared" si="0"/>
        <v>2934000</v>
      </c>
      <c r="E30" s="8">
        <v>1713759</v>
      </c>
      <c r="F30" s="8">
        <v>1161927</v>
      </c>
      <c r="G30" s="8">
        <v>148000</v>
      </c>
      <c r="H30" s="9">
        <f t="shared" si="1"/>
        <v>1309927</v>
      </c>
      <c r="I30" s="10">
        <f t="shared" si="5"/>
        <v>76.435893261537942</v>
      </c>
      <c r="J30" s="11" t="s">
        <v>86</v>
      </c>
      <c r="K30" s="9">
        <f t="shared" si="2"/>
        <v>1038073</v>
      </c>
      <c r="L30" s="9">
        <f t="shared" si="3"/>
        <v>586000</v>
      </c>
      <c r="M30" s="9">
        <f t="shared" si="4"/>
        <v>1624073</v>
      </c>
      <c r="N30" s="14"/>
    </row>
    <row r="31" spans="1:14" ht="90.75" customHeight="1" x14ac:dyDescent="0.25">
      <c r="A31" s="6" t="s">
        <v>42</v>
      </c>
      <c r="B31" s="8">
        <v>2852172</v>
      </c>
      <c r="C31" s="8">
        <v>0</v>
      </c>
      <c r="D31" s="9">
        <f t="shared" si="0"/>
        <v>2852172</v>
      </c>
      <c r="E31" s="8">
        <v>2086190</v>
      </c>
      <c r="F31" s="8">
        <v>2037537</v>
      </c>
      <c r="G31" s="8"/>
      <c r="H31" s="9">
        <f t="shared" si="1"/>
        <v>2037537</v>
      </c>
      <c r="I31" s="10">
        <f t="shared" si="5"/>
        <v>97.667853838816214</v>
      </c>
      <c r="J31" s="11"/>
      <c r="K31" s="9">
        <f t="shared" si="2"/>
        <v>814635</v>
      </c>
      <c r="L31" s="9">
        <f t="shared" si="3"/>
        <v>0</v>
      </c>
      <c r="M31" s="9">
        <f t="shared" si="4"/>
        <v>814635</v>
      </c>
      <c r="N31" s="14"/>
    </row>
    <row r="32" spans="1:14" ht="126.75" customHeight="1" x14ac:dyDescent="0.25">
      <c r="A32" s="6" t="s">
        <v>43</v>
      </c>
      <c r="B32" s="8">
        <v>5889000</v>
      </c>
      <c r="C32" s="8">
        <v>3529666</v>
      </c>
      <c r="D32" s="9">
        <f t="shared" si="0"/>
        <v>9418666</v>
      </c>
      <c r="E32" s="8">
        <v>7459676</v>
      </c>
      <c r="F32" s="8">
        <v>4045073</v>
      </c>
      <c r="G32" s="8">
        <v>2067707</v>
      </c>
      <c r="H32" s="9">
        <f t="shared" si="1"/>
        <v>6112780</v>
      </c>
      <c r="I32" s="10">
        <f t="shared" si="5"/>
        <v>81.944309645619995</v>
      </c>
      <c r="J32" s="11"/>
      <c r="K32" s="9">
        <f t="shared" si="2"/>
        <v>1843927</v>
      </c>
      <c r="L32" s="9">
        <f t="shared" si="3"/>
        <v>1461959</v>
      </c>
      <c r="M32" s="9">
        <f t="shared" si="4"/>
        <v>3305886</v>
      </c>
      <c r="N32" s="14"/>
    </row>
    <row r="33" spans="1:14" ht="85.5" customHeight="1" x14ac:dyDescent="0.25">
      <c r="A33" s="6" t="s">
        <v>44</v>
      </c>
      <c r="B33" s="8">
        <v>25291000</v>
      </c>
      <c r="C33" s="8">
        <v>0</v>
      </c>
      <c r="D33" s="9">
        <f t="shared" si="0"/>
        <v>25291000</v>
      </c>
      <c r="E33" s="8">
        <v>25283920</v>
      </c>
      <c r="F33" s="8">
        <v>27100</v>
      </c>
      <c r="G33" s="8"/>
      <c r="H33" s="9">
        <f t="shared" si="1"/>
        <v>27100</v>
      </c>
      <c r="I33" s="10">
        <f t="shared" si="5"/>
        <v>0.10718274697910768</v>
      </c>
      <c r="J33" s="11" t="s">
        <v>69</v>
      </c>
      <c r="K33" s="9">
        <f t="shared" si="2"/>
        <v>25263900</v>
      </c>
      <c r="L33" s="9">
        <f t="shared" si="3"/>
        <v>0</v>
      </c>
      <c r="M33" s="9">
        <f t="shared" si="4"/>
        <v>25263900</v>
      </c>
      <c r="N33" s="14"/>
    </row>
    <row r="34" spans="1:14" ht="239.25" customHeight="1" x14ac:dyDescent="0.25">
      <c r="A34" s="6" t="s">
        <v>45</v>
      </c>
      <c r="B34" s="8">
        <v>34776000</v>
      </c>
      <c r="C34" s="8">
        <v>0</v>
      </c>
      <c r="D34" s="9">
        <f t="shared" si="0"/>
        <v>34776000</v>
      </c>
      <c r="E34" s="8">
        <v>34776000</v>
      </c>
      <c r="F34" s="8">
        <v>22785729</v>
      </c>
      <c r="G34" s="8"/>
      <c r="H34" s="9">
        <f t="shared" si="1"/>
        <v>22785729</v>
      </c>
      <c r="I34" s="10">
        <f t="shared" si="5"/>
        <v>65.5214199447895</v>
      </c>
      <c r="J34" s="11" t="s">
        <v>64</v>
      </c>
      <c r="K34" s="9">
        <f t="shared" si="2"/>
        <v>11990271</v>
      </c>
      <c r="L34" s="9">
        <f t="shared" si="3"/>
        <v>0</v>
      </c>
      <c r="M34" s="9">
        <f t="shared" si="4"/>
        <v>11990271</v>
      </c>
      <c r="N34" s="14"/>
    </row>
    <row r="35" spans="1:14" ht="141" customHeight="1" x14ac:dyDescent="0.25">
      <c r="A35" s="6" t="s">
        <v>46</v>
      </c>
      <c r="B35" s="8">
        <v>570000</v>
      </c>
      <c r="C35" s="8">
        <v>0</v>
      </c>
      <c r="D35" s="9">
        <f t="shared" si="0"/>
        <v>570000</v>
      </c>
      <c r="E35" s="8"/>
      <c r="F35" s="8"/>
      <c r="G35" s="8"/>
      <c r="H35" s="9">
        <f t="shared" si="1"/>
        <v>0</v>
      </c>
      <c r="I35" s="10" t="e">
        <f t="shared" si="5"/>
        <v>#DIV/0!</v>
      </c>
      <c r="J35" s="11" t="s">
        <v>71</v>
      </c>
      <c r="K35" s="9">
        <f t="shared" si="2"/>
        <v>570000</v>
      </c>
      <c r="L35" s="9">
        <f t="shared" si="3"/>
        <v>0</v>
      </c>
      <c r="M35" s="9">
        <f t="shared" si="4"/>
        <v>570000</v>
      </c>
      <c r="N35" s="14"/>
    </row>
    <row r="36" spans="1:14" ht="200.25" customHeight="1" x14ac:dyDescent="0.25">
      <c r="A36" s="6" t="s">
        <v>47</v>
      </c>
      <c r="B36" s="8">
        <v>174830000</v>
      </c>
      <c r="C36" s="8">
        <v>9201579</v>
      </c>
      <c r="D36" s="9">
        <f t="shared" si="0"/>
        <v>184031579</v>
      </c>
      <c r="E36" s="8">
        <v>144816325</v>
      </c>
      <c r="F36" s="8">
        <v>82282540</v>
      </c>
      <c r="G36" s="8">
        <v>4330660</v>
      </c>
      <c r="H36" s="9">
        <f t="shared" si="1"/>
        <v>86613200</v>
      </c>
      <c r="I36" s="10">
        <f t="shared" si="5"/>
        <v>59.809002886932802</v>
      </c>
      <c r="J36" s="11" t="s">
        <v>72</v>
      </c>
      <c r="K36" s="9">
        <f t="shared" si="2"/>
        <v>92547460</v>
      </c>
      <c r="L36" s="9">
        <f t="shared" si="3"/>
        <v>4870919</v>
      </c>
      <c r="M36" s="9">
        <f t="shared" si="4"/>
        <v>97418379</v>
      </c>
      <c r="N36" s="14"/>
    </row>
    <row r="37" spans="1:14" ht="206.45" customHeight="1" x14ac:dyDescent="0.25">
      <c r="A37" s="6" t="s">
        <v>48</v>
      </c>
      <c r="B37" s="8">
        <v>25962000</v>
      </c>
      <c r="C37" s="8">
        <v>0</v>
      </c>
      <c r="D37" s="9">
        <f t="shared" si="0"/>
        <v>25962000</v>
      </c>
      <c r="E37" s="8">
        <v>25962000</v>
      </c>
      <c r="F37" s="8">
        <v>25925325</v>
      </c>
      <c r="G37" s="8">
        <v>0</v>
      </c>
      <c r="H37" s="9">
        <f t="shared" si="1"/>
        <v>25925325</v>
      </c>
      <c r="I37" s="10">
        <f t="shared" si="5"/>
        <v>99.858735844696085</v>
      </c>
      <c r="J37" s="11" t="s">
        <v>65</v>
      </c>
      <c r="K37" s="9">
        <f t="shared" si="2"/>
        <v>36675</v>
      </c>
      <c r="L37" s="9">
        <f t="shared" si="3"/>
        <v>0</v>
      </c>
      <c r="M37" s="9">
        <f t="shared" si="4"/>
        <v>36675</v>
      </c>
      <c r="N37" s="14"/>
    </row>
    <row r="38" spans="1:14" ht="198" customHeight="1" x14ac:dyDescent="0.25">
      <c r="A38" s="6" t="s">
        <v>49</v>
      </c>
      <c r="B38" s="8">
        <v>74989000</v>
      </c>
      <c r="C38" s="8">
        <v>3947000</v>
      </c>
      <c r="D38" s="9">
        <f t="shared" si="0"/>
        <v>78936000</v>
      </c>
      <c r="E38" s="8">
        <v>63020600</v>
      </c>
      <c r="F38" s="8">
        <v>33308400</v>
      </c>
      <c r="G38" s="8">
        <v>1753074</v>
      </c>
      <c r="H38" s="9">
        <f t="shared" si="1"/>
        <v>35061474</v>
      </c>
      <c r="I38" s="10">
        <f t="shared" si="5"/>
        <v>55.634941590527539</v>
      </c>
      <c r="J38" s="11" t="s">
        <v>73</v>
      </c>
      <c r="K38" s="9">
        <f t="shared" si="2"/>
        <v>41680600</v>
      </c>
      <c r="L38" s="9">
        <f t="shared" si="3"/>
        <v>2193926</v>
      </c>
      <c r="M38" s="9">
        <f t="shared" si="4"/>
        <v>43874526</v>
      </c>
      <c r="N38" s="14"/>
    </row>
    <row r="39" spans="1:14" ht="136.9" customHeight="1" x14ac:dyDescent="0.25">
      <c r="A39" s="6" t="s">
        <v>50</v>
      </c>
      <c r="B39" s="8">
        <v>499820000</v>
      </c>
      <c r="C39" s="8">
        <v>0</v>
      </c>
      <c r="D39" s="9">
        <f t="shared" si="0"/>
        <v>499820000</v>
      </c>
      <c r="E39" s="8">
        <v>449820000</v>
      </c>
      <c r="F39" s="8">
        <v>320077790</v>
      </c>
      <c r="G39" s="8">
        <v>0</v>
      </c>
      <c r="H39" s="9">
        <f t="shared" si="1"/>
        <v>320077790</v>
      </c>
      <c r="I39" s="10">
        <f t="shared" si="5"/>
        <v>71.156860521986573</v>
      </c>
      <c r="J39" s="11" t="s">
        <v>66</v>
      </c>
      <c r="K39" s="9">
        <f t="shared" si="2"/>
        <v>179742210</v>
      </c>
      <c r="L39" s="9">
        <f t="shared" si="3"/>
        <v>0</v>
      </c>
      <c r="M39" s="9">
        <f t="shared" si="4"/>
        <v>179742210</v>
      </c>
      <c r="N39" s="14"/>
    </row>
    <row r="40" spans="1:14" ht="230.25" customHeight="1" x14ac:dyDescent="0.25">
      <c r="A40" s="6" t="s">
        <v>51</v>
      </c>
      <c r="B40" s="8">
        <v>846636000</v>
      </c>
      <c r="C40" s="8">
        <v>0</v>
      </c>
      <c r="D40" s="9">
        <f t="shared" si="0"/>
        <v>846636000</v>
      </c>
      <c r="E40" s="8">
        <v>463000000</v>
      </c>
      <c r="F40" s="8">
        <v>297944880</v>
      </c>
      <c r="G40" s="8"/>
      <c r="H40" s="9">
        <f t="shared" si="1"/>
        <v>297944880</v>
      </c>
      <c r="I40" s="10">
        <f t="shared" si="5"/>
        <v>64.350946004319653</v>
      </c>
      <c r="J40" s="11" t="s">
        <v>74</v>
      </c>
      <c r="K40" s="9">
        <f t="shared" si="2"/>
        <v>548691120</v>
      </c>
      <c r="L40" s="9">
        <f t="shared" si="3"/>
        <v>0</v>
      </c>
      <c r="M40" s="9">
        <f t="shared" si="4"/>
        <v>548691120</v>
      </c>
      <c r="N40" s="14"/>
    </row>
    <row r="41" spans="1:14" ht="180.75" customHeight="1" x14ac:dyDescent="0.25">
      <c r="A41" s="6" t="s">
        <v>52</v>
      </c>
      <c r="B41" s="8">
        <v>20223000</v>
      </c>
      <c r="C41" s="8">
        <v>1065000</v>
      </c>
      <c r="D41" s="9">
        <f t="shared" si="0"/>
        <v>21288000</v>
      </c>
      <c r="E41" s="8">
        <v>19056095</v>
      </c>
      <c r="F41" s="8">
        <v>11815117</v>
      </c>
      <c r="G41" s="8">
        <v>621849</v>
      </c>
      <c r="H41" s="9">
        <f t="shared" si="1"/>
        <v>12436966</v>
      </c>
      <c r="I41" s="10">
        <f t="shared" si="5"/>
        <v>65.265029377739765</v>
      </c>
      <c r="J41" s="11" t="s">
        <v>75</v>
      </c>
      <c r="K41" s="9">
        <f t="shared" si="2"/>
        <v>8407883</v>
      </c>
      <c r="L41" s="9">
        <f t="shared" si="3"/>
        <v>443151</v>
      </c>
      <c r="M41" s="9">
        <f t="shared" si="4"/>
        <v>8851034</v>
      </c>
      <c r="N41" s="14"/>
    </row>
    <row r="42" spans="1:14" ht="253.9" customHeight="1" x14ac:dyDescent="0.25">
      <c r="A42" s="6" t="s">
        <v>53</v>
      </c>
      <c r="B42" s="8">
        <v>6413810000</v>
      </c>
      <c r="C42" s="8">
        <v>378738000</v>
      </c>
      <c r="D42" s="9">
        <f t="shared" si="0"/>
        <v>6792548000</v>
      </c>
      <c r="E42" s="8">
        <v>5898030757</v>
      </c>
      <c r="F42" s="8">
        <v>3952411687</v>
      </c>
      <c r="G42" s="8">
        <v>208021668</v>
      </c>
      <c r="H42" s="9">
        <f t="shared" si="1"/>
        <v>4160433355</v>
      </c>
      <c r="I42" s="10">
        <f t="shared" si="5"/>
        <v>70.539363499626461</v>
      </c>
      <c r="J42" s="11" t="s">
        <v>76</v>
      </c>
      <c r="K42" s="9">
        <f t="shared" si="2"/>
        <v>2461398313</v>
      </c>
      <c r="L42" s="9">
        <f t="shared" si="3"/>
        <v>170716332</v>
      </c>
      <c r="M42" s="9">
        <f t="shared" si="4"/>
        <v>2632114645</v>
      </c>
      <c r="N42" s="14"/>
    </row>
    <row r="43" spans="1:14" ht="186.6" customHeight="1" x14ac:dyDescent="0.25">
      <c r="A43" s="6" t="s">
        <v>54</v>
      </c>
      <c r="B43" s="8">
        <v>66917280</v>
      </c>
      <c r="C43" s="8">
        <v>270738720</v>
      </c>
      <c r="D43" s="9">
        <f t="shared" si="0"/>
        <v>337656000</v>
      </c>
      <c r="E43" s="8">
        <v>208000000</v>
      </c>
      <c r="F43" s="8">
        <v>41600000</v>
      </c>
      <c r="G43" s="8">
        <v>166400000</v>
      </c>
      <c r="H43" s="9">
        <f t="shared" si="1"/>
        <v>208000000</v>
      </c>
      <c r="I43" s="10">
        <f t="shared" si="5"/>
        <v>100</v>
      </c>
      <c r="J43" s="11" t="s">
        <v>77</v>
      </c>
      <c r="K43" s="9">
        <f t="shared" si="2"/>
        <v>25317280</v>
      </c>
      <c r="L43" s="9">
        <f t="shared" si="3"/>
        <v>104338720</v>
      </c>
      <c r="M43" s="9">
        <f t="shared" si="4"/>
        <v>129656000</v>
      </c>
      <c r="N43" s="14"/>
    </row>
    <row r="44" spans="1:14" ht="144.75" customHeight="1" x14ac:dyDescent="0.25">
      <c r="A44" s="6" t="s">
        <v>55</v>
      </c>
      <c r="B44" s="8">
        <v>3832000</v>
      </c>
      <c r="C44" s="8">
        <v>0</v>
      </c>
      <c r="D44" s="9">
        <f t="shared" si="0"/>
        <v>3832000</v>
      </c>
      <c r="E44" s="8">
        <v>2862600</v>
      </c>
      <c r="F44" s="8">
        <v>2862600</v>
      </c>
      <c r="G44" s="8">
        <v>0</v>
      </c>
      <c r="H44" s="9">
        <f t="shared" si="1"/>
        <v>2862600</v>
      </c>
      <c r="I44" s="10">
        <f t="shared" si="5"/>
        <v>100</v>
      </c>
      <c r="J44" s="11" t="s">
        <v>78</v>
      </c>
      <c r="K44" s="9">
        <f t="shared" si="2"/>
        <v>969400</v>
      </c>
      <c r="L44" s="9">
        <f t="shared" si="3"/>
        <v>0</v>
      </c>
      <c r="M44" s="9">
        <f t="shared" si="4"/>
        <v>969400</v>
      </c>
      <c r="N44" s="14"/>
    </row>
    <row r="45" spans="1:14" ht="169.5" customHeight="1" x14ac:dyDescent="0.25">
      <c r="A45" s="6" t="s">
        <v>56</v>
      </c>
      <c r="B45" s="8">
        <v>27009000</v>
      </c>
      <c r="C45" s="8">
        <v>0</v>
      </c>
      <c r="D45" s="9">
        <f t="shared" si="0"/>
        <v>27009000</v>
      </c>
      <c r="E45" s="8">
        <v>19658539</v>
      </c>
      <c r="F45" s="8">
        <v>19658539</v>
      </c>
      <c r="G45" s="8">
        <v>0</v>
      </c>
      <c r="H45" s="9">
        <f t="shared" si="1"/>
        <v>19658539</v>
      </c>
      <c r="I45" s="10">
        <f t="shared" si="5"/>
        <v>100</v>
      </c>
      <c r="J45" s="11" t="s">
        <v>79</v>
      </c>
      <c r="K45" s="9">
        <f t="shared" si="2"/>
        <v>7350461</v>
      </c>
      <c r="L45" s="9">
        <f t="shared" si="3"/>
        <v>0</v>
      </c>
      <c r="M45" s="9">
        <f t="shared" si="4"/>
        <v>7350461</v>
      </c>
      <c r="N45" s="14"/>
    </row>
    <row r="46" spans="1:14" ht="76.5" customHeight="1" x14ac:dyDescent="0.25">
      <c r="A46" s="6" t="s">
        <v>57</v>
      </c>
      <c r="B46" s="8">
        <v>39432000</v>
      </c>
      <c r="C46" s="8">
        <v>0</v>
      </c>
      <c r="D46" s="9">
        <f t="shared" si="0"/>
        <v>39432000</v>
      </c>
      <c r="E46" s="8">
        <v>39432000</v>
      </c>
      <c r="F46" s="8">
        <v>448234</v>
      </c>
      <c r="G46" s="8">
        <v>0</v>
      </c>
      <c r="H46" s="9">
        <f t="shared" si="1"/>
        <v>448234</v>
      </c>
      <c r="I46" s="10">
        <f t="shared" si="5"/>
        <v>1.1367265165347942</v>
      </c>
      <c r="J46" s="11" t="s">
        <v>67</v>
      </c>
      <c r="K46" s="9">
        <f t="shared" si="2"/>
        <v>38983766</v>
      </c>
      <c r="L46" s="9">
        <f t="shared" si="3"/>
        <v>0</v>
      </c>
      <c r="M46" s="9">
        <f t="shared" si="4"/>
        <v>38983766</v>
      </c>
      <c r="N46" s="14"/>
    </row>
    <row r="47" spans="1:14" ht="39.950000000000003" customHeight="1" x14ac:dyDescent="0.25">
      <c r="I47" s="1"/>
    </row>
    <row r="48" spans="1:14" s="17" customFormat="1" ht="39.950000000000003" customHeight="1" x14ac:dyDescent="0.25">
      <c r="A48" s="26"/>
      <c r="B48" s="26"/>
      <c r="C48" s="26"/>
      <c r="D48" s="26"/>
      <c r="E48" s="26"/>
      <c r="F48" s="26"/>
      <c r="G48" s="26"/>
      <c r="H48" s="26"/>
      <c r="I48" s="26"/>
      <c r="J48" s="26"/>
      <c r="K48" s="26"/>
      <c r="L48" s="26"/>
      <c r="M48" s="26"/>
      <c r="N48" s="18"/>
    </row>
    <row r="49" spans="1:14" s="17" customFormat="1" ht="39.950000000000003" customHeight="1" x14ac:dyDescent="0.25">
      <c r="A49" s="30"/>
      <c r="B49" s="30"/>
      <c r="C49" s="30"/>
      <c r="D49" s="30"/>
      <c r="E49" s="30"/>
      <c r="F49" s="30"/>
      <c r="G49" s="30"/>
      <c r="H49" s="30"/>
      <c r="I49" s="30"/>
      <c r="J49" s="30"/>
      <c r="K49" s="30"/>
      <c r="L49" s="30"/>
      <c r="M49" s="30"/>
      <c r="N49" s="18"/>
    </row>
    <row r="50" spans="1:14" s="17" customFormat="1" ht="39.950000000000003" customHeight="1" x14ac:dyDescent="0.25">
      <c r="A50" s="26"/>
      <c r="B50" s="26"/>
      <c r="C50" s="26"/>
      <c r="D50" s="26"/>
      <c r="E50" s="26"/>
      <c r="F50" s="26"/>
      <c r="G50" s="26"/>
      <c r="H50" s="26"/>
      <c r="I50" s="26"/>
      <c r="J50" s="26"/>
      <c r="K50" s="26"/>
      <c r="L50" s="26"/>
      <c r="M50" s="26"/>
      <c r="N50" s="18"/>
    </row>
    <row r="51" spans="1:14" ht="39.950000000000003" customHeight="1" x14ac:dyDescent="0.25">
      <c r="A51" s="26"/>
      <c r="B51" s="26"/>
      <c r="C51" s="26"/>
      <c r="D51" s="26"/>
      <c r="E51" s="26"/>
      <c r="F51" s="26"/>
      <c r="G51" s="26"/>
      <c r="H51" s="26"/>
      <c r="I51" s="26"/>
      <c r="J51" s="26"/>
      <c r="K51" s="26"/>
      <c r="L51" s="26"/>
      <c r="M51" s="26"/>
    </row>
    <row r="52" spans="1:14" ht="39.950000000000003" customHeight="1" x14ac:dyDescent="0.25"/>
    <row r="53" spans="1:14" ht="39.950000000000003" customHeight="1" x14ac:dyDescent="0.25"/>
    <row r="54" spans="1:14" ht="50.1" customHeight="1" x14ac:dyDescent="0.25"/>
    <row r="55" spans="1:14" ht="50.1" customHeight="1" x14ac:dyDescent="0.25"/>
    <row r="56" spans="1:14" ht="50.1" customHeight="1" x14ac:dyDescent="0.25"/>
    <row r="57" spans="1:14" ht="50.1" customHeight="1" x14ac:dyDescent="0.25"/>
    <row r="58" spans="1:14" ht="50.1" customHeight="1" x14ac:dyDescent="0.25"/>
    <row r="59" spans="1:14" ht="50.1" customHeight="1" x14ac:dyDescent="0.25"/>
    <row r="60" spans="1:14" ht="50.1" customHeight="1" x14ac:dyDescent="0.25"/>
    <row r="61" spans="1:14" ht="50.1" customHeight="1" x14ac:dyDescent="0.25"/>
    <row r="62" spans="1:14" ht="50.1" customHeight="1" x14ac:dyDescent="0.25"/>
    <row r="63" spans="1:14" ht="50.1" customHeight="1" x14ac:dyDescent="0.25"/>
    <row r="64" spans="1:14" ht="50.1" customHeight="1" x14ac:dyDescent="0.25"/>
    <row r="65" ht="50.1" customHeight="1" x14ac:dyDescent="0.25"/>
    <row r="66" ht="50.1" customHeight="1" x14ac:dyDescent="0.25"/>
    <row r="67" ht="50.1" customHeight="1" x14ac:dyDescent="0.25"/>
    <row r="68" ht="50.1" customHeight="1" x14ac:dyDescent="0.25"/>
    <row r="69" ht="50.1" customHeight="1" x14ac:dyDescent="0.25"/>
    <row r="70" ht="50.1" customHeight="1" x14ac:dyDescent="0.25"/>
    <row r="71" ht="50.1" customHeight="1" x14ac:dyDescent="0.25"/>
    <row r="72" ht="50.1" customHeight="1" x14ac:dyDescent="0.25"/>
    <row r="73" ht="50.1" customHeight="1" x14ac:dyDescent="0.25"/>
    <row r="74" ht="50.1" customHeight="1" x14ac:dyDescent="0.25"/>
    <row r="75" ht="50.1" customHeight="1" x14ac:dyDescent="0.25"/>
    <row r="76" ht="50.1" customHeight="1" x14ac:dyDescent="0.25"/>
    <row r="77" ht="50.1" customHeight="1" x14ac:dyDescent="0.25"/>
    <row r="78" ht="50.1" customHeight="1" x14ac:dyDescent="0.25"/>
    <row r="79" ht="50.1" customHeight="1" x14ac:dyDescent="0.25"/>
    <row r="80" ht="50.1" customHeight="1" x14ac:dyDescent="0.25"/>
    <row r="81" ht="50.1" customHeight="1" x14ac:dyDescent="0.25"/>
    <row r="82" ht="50.1" customHeight="1" x14ac:dyDescent="0.25"/>
    <row r="83" ht="50.1" customHeight="1" x14ac:dyDescent="0.25"/>
    <row r="84" ht="50.1" customHeight="1" x14ac:dyDescent="0.25"/>
    <row r="85" ht="50.1" customHeight="1" x14ac:dyDescent="0.25"/>
    <row r="86" ht="50.1" customHeight="1" x14ac:dyDescent="0.25"/>
    <row r="87" ht="50.1" customHeight="1" x14ac:dyDescent="0.25"/>
    <row r="88" ht="50.1" customHeight="1" x14ac:dyDescent="0.25"/>
    <row r="89" ht="50.1" customHeight="1" x14ac:dyDescent="0.25"/>
    <row r="90" ht="50.1" customHeight="1" x14ac:dyDescent="0.25"/>
    <row r="91" ht="50.1" customHeight="1" x14ac:dyDescent="0.25"/>
    <row r="92" ht="50.1" customHeight="1" x14ac:dyDescent="0.25"/>
    <row r="93" ht="50.1" customHeight="1" x14ac:dyDescent="0.25"/>
    <row r="94" ht="50.1" customHeight="1" x14ac:dyDescent="0.25"/>
    <row r="95" ht="50.1" customHeight="1" x14ac:dyDescent="0.25"/>
    <row r="96" ht="50.1" customHeight="1" x14ac:dyDescent="0.25"/>
    <row r="97" ht="50.1" customHeight="1" x14ac:dyDescent="0.25"/>
    <row r="98" ht="50.1" customHeight="1" x14ac:dyDescent="0.25"/>
    <row r="99" ht="50.1" customHeight="1" x14ac:dyDescent="0.25"/>
    <row r="100" ht="50.1" customHeight="1" x14ac:dyDescent="0.25"/>
    <row r="101" ht="50.1" customHeight="1" x14ac:dyDescent="0.25"/>
    <row r="102" ht="50.1" customHeight="1" x14ac:dyDescent="0.25"/>
    <row r="103" ht="50.1" customHeight="1" x14ac:dyDescent="0.25"/>
    <row r="104" ht="50.1" customHeight="1" x14ac:dyDescent="0.25"/>
    <row r="105" ht="50.1" customHeight="1" x14ac:dyDescent="0.25"/>
    <row r="106" ht="50.1" customHeight="1" x14ac:dyDescent="0.25"/>
    <row r="107" ht="50.1" customHeight="1" x14ac:dyDescent="0.25"/>
    <row r="108" ht="50.1" customHeight="1" x14ac:dyDescent="0.25"/>
    <row r="109" ht="50.1" customHeight="1" x14ac:dyDescent="0.25"/>
    <row r="110" ht="50.1" customHeight="1" x14ac:dyDescent="0.25"/>
    <row r="111" ht="50.1" customHeight="1" x14ac:dyDescent="0.25"/>
    <row r="112" ht="50.1" customHeight="1" x14ac:dyDescent="0.25"/>
    <row r="113" ht="50.1" customHeight="1" x14ac:dyDescent="0.25"/>
    <row r="114" ht="50.1" customHeight="1" x14ac:dyDescent="0.25"/>
    <row r="115" ht="50.1" customHeight="1" x14ac:dyDescent="0.25"/>
    <row r="116" ht="50.1" customHeight="1" x14ac:dyDescent="0.25"/>
    <row r="117" ht="50.1" customHeight="1" x14ac:dyDescent="0.25"/>
    <row r="118" ht="50.1" customHeight="1" x14ac:dyDescent="0.25"/>
    <row r="119" ht="50.1" customHeight="1" x14ac:dyDescent="0.25"/>
    <row r="120" ht="50.1" customHeight="1" x14ac:dyDescent="0.25"/>
    <row r="121" ht="50.1" customHeight="1" x14ac:dyDescent="0.25"/>
    <row r="122" ht="50.1" customHeight="1" x14ac:dyDescent="0.25"/>
    <row r="123" ht="50.1" customHeight="1" x14ac:dyDescent="0.25"/>
    <row r="124" ht="50.1" customHeight="1" x14ac:dyDescent="0.25"/>
    <row r="125" ht="50.1" customHeight="1" x14ac:dyDescent="0.25"/>
    <row r="126" ht="50.1" customHeight="1" x14ac:dyDescent="0.25"/>
    <row r="127" ht="50.1" customHeight="1" x14ac:dyDescent="0.25"/>
    <row r="128" ht="50.1" customHeight="1" x14ac:dyDescent="0.25"/>
    <row r="129" ht="50.1" customHeight="1" x14ac:dyDescent="0.25"/>
    <row r="130" ht="50.1" customHeight="1" x14ac:dyDescent="0.25"/>
    <row r="131" ht="50.1" customHeight="1" x14ac:dyDescent="0.25"/>
    <row r="132" ht="50.1" customHeight="1" x14ac:dyDescent="0.25"/>
    <row r="133" ht="50.1" customHeight="1" x14ac:dyDescent="0.25"/>
    <row r="134" ht="50.1" customHeight="1" x14ac:dyDescent="0.25"/>
    <row r="135" ht="50.1" customHeight="1" x14ac:dyDescent="0.25"/>
    <row r="136" ht="50.1" customHeight="1" x14ac:dyDescent="0.25"/>
    <row r="137" ht="50.1" customHeight="1" x14ac:dyDescent="0.25"/>
    <row r="138" ht="50.1" customHeight="1" x14ac:dyDescent="0.25"/>
    <row r="139" ht="50.1" customHeight="1" x14ac:dyDescent="0.25"/>
    <row r="140" ht="50.1" customHeight="1" x14ac:dyDescent="0.25"/>
    <row r="141" ht="50.1" customHeight="1" x14ac:dyDescent="0.25"/>
    <row r="142" ht="50.1" customHeight="1" x14ac:dyDescent="0.25"/>
    <row r="143" ht="50.1" customHeight="1" x14ac:dyDescent="0.25"/>
    <row r="144" ht="50.1" customHeight="1" x14ac:dyDescent="0.25"/>
    <row r="145" ht="50.1" customHeight="1" x14ac:dyDescent="0.25"/>
    <row r="146" ht="50.1" customHeight="1" x14ac:dyDescent="0.25"/>
    <row r="147" ht="50.1" customHeight="1" x14ac:dyDescent="0.25"/>
    <row r="148" ht="50.1" customHeight="1" x14ac:dyDescent="0.25"/>
    <row r="149" ht="50.1" customHeight="1" x14ac:dyDescent="0.25"/>
    <row r="150" ht="50.1" customHeight="1" x14ac:dyDescent="0.25"/>
    <row r="151" ht="50.1" customHeight="1" x14ac:dyDescent="0.25"/>
    <row r="152" ht="50.1" customHeight="1" x14ac:dyDescent="0.25"/>
    <row r="153" ht="50.1" customHeight="1" x14ac:dyDescent="0.25"/>
    <row r="154" ht="50.1" customHeight="1" x14ac:dyDescent="0.25"/>
    <row r="155" ht="50.1" customHeight="1" x14ac:dyDescent="0.25"/>
    <row r="156" ht="50.1" customHeight="1" x14ac:dyDescent="0.25"/>
    <row r="157" ht="50.1" customHeight="1" x14ac:dyDescent="0.25"/>
  </sheetData>
  <mergeCells count="13">
    <mergeCell ref="A48:M48"/>
    <mergeCell ref="A49:M49"/>
    <mergeCell ref="K5:M5"/>
    <mergeCell ref="A5:A6"/>
    <mergeCell ref="B5:D5"/>
    <mergeCell ref="E5:E6"/>
    <mergeCell ref="A51:M51"/>
    <mergeCell ref="A1:M1"/>
    <mergeCell ref="A2:M2"/>
    <mergeCell ref="A3:M3"/>
    <mergeCell ref="A4:M4"/>
    <mergeCell ref="F5:J5"/>
    <mergeCell ref="A50:M50"/>
  </mergeCells>
  <phoneticPr fontId="3" type="noConversion"/>
  <printOptions horizontalCentered="1"/>
  <pageMargins left="0.39370078740157483" right="0.39370078740157483" top="0.59055118110236227" bottom="0.39370078740157483" header="0" footer="0"/>
  <pageSetup paperSize="8" scale="74" firstPageNumber="90" pageOrder="overThenDown" orientation="landscape" r:id="rId1"/>
  <headerFooter alignWithMargins="0">
    <oddFooter>第 &amp;P 頁，共 &amp;N 頁</oddFooter>
  </headerFooter>
  <rowBreaks count="3" manualBreakCount="3">
    <brk id="30" max="12" man="1"/>
    <brk id="36" max="12" man="1"/>
    <brk id="44"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2</vt:i4>
      </vt:variant>
    </vt:vector>
  </HeadingPairs>
  <TitlesOfParts>
    <vt:vector size="3" baseType="lpstr">
      <vt:lpstr>中央各機關補助款執行情形表</vt:lpstr>
      <vt:lpstr>中央各機關補助款執行情形表!Print_Area</vt:lpstr>
      <vt:lpstr>中央各機關補助款執行情形表!Print_Titles</vt:lpstr>
    </vt:vector>
  </TitlesOfParts>
  <Company>Aopen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MT85</dc:creator>
  <cp:lastModifiedBy>謝奇芳</cp:lastModifiedBy>
  <cp:lastPrinted>2024-10-17T03:37:17Z</cp:lastPrinted>
  <dcterms:created xsi:type="dcterms:W3CDTF">2004-12-28T10:29:45Z</dcterms:created>
  <dcterms:modified xsi:type="dcterms:W3CDTF">2024-10-17T08:23:41Z</dcterms:modified>
</cp:coreProperties>
</file>